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date1904="1" showInkAnnotation="0" autoCompressPictures="0"/>
  <bookViews>
    <workbookView xWindow="1460" yWindow="0" windowWidth="23800" windowHeight="16860" tabRatio="500" activeTab="1"/>
  </bookViews>
  <sheets>
    <sheet name="Photometry from APT" sheetId="3" r:id="rId1"/>
    <sheet name="AGN" sheetId="6" r:id="rId2"/>
    <sheet name="Bubble Chart" sheetId="8" r:id="rId3"/>
  </sheets>
  <definedNames>
    <definedName name="_xlnm._FilterDatabase" localSheetId="0" hidden="1">'Photometry from APT'!$H$1:$H$317</definedName>
    <definedName name="Photometry_From_APT" localSheetId="0">'Photometry from APT'!$A$1:$F$127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6" l="1"/>
  <c r="B5" i="6"/>
  <c r="B4" i="6"/>
  <c r="B3" i="6"/>
  <c r="G3" i="3"/>
  <c r="H3" i="3"/>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C6" i="6"/>
  <c r="C5" i="6"/>
  <c r="B8" i="6"/>
  <c r="B7" i="6"/>
  <c r="C8" i="6"/>
  <c r="C7" i="6"/>
  <c r="C4" i="6"/>
  <c r="C3" i="6"/>
  <c r="G2" i="3"/>
  <c r="H2" i="3"/>
</calcChain>
</file>

<file path=xl/connections.xml><?xml version="1.0" encoding="utf-8"?>
<connections xmlns="http://schemas.openxmlformats.org/spreadsheetml/2006/main">
  <connection id="1" name="5C6.24_irac12.csv" type="6" refreshedVersion="3" background="1" saveData="1">
    <textPr fileType="mac" sourceFile="C:\Documents and Settings\shefalim33\Desktop\NASA Stuff\NITARP\Research\Excel Files\NITARP-TRS2-Phot\SDSS091216.88+0420314.2_irac12.csv" tab="0" comma="1">
      <textFields count="6">
        <textField/>
        <textField/>
        <textField/>
        <textField/>
        <textField/>
        <textField/>
      </textFields>
    </textPr>
  </connection>
</connections>
</file>

<file path=xl/sharedStrings.xml><?xml version="1.0" encoding="utf-8"?>
<sst xmlns="http://schemas.openxmlformats.org/spreadsheetml/2006/main" count="19" uniqueCount="16">
  <si>
    <t>RA J2000 [degrees]</t>
  </si>
  <si>
    <t>Dec J2000 [degrees]</t>
  </si>
  <si>
    <t>IRAC1 Magnitude [mag]</t>
  </si>
  <si>
    <t>IRAC1 Magnitude Unc [mag]</t>
  </si>
  <si>
    <t>IRAC2 Magnitude [mag]</t>
  </si>
  <si>
    <t>IRAC2 Magnitude Unc [mag]</t>
  </si>
  <si>
    <t>IRAC1-IRAC2 Color [mag]</t>
  </si>
  <si>
    <t>Plottable Color [mag]</t>
  </si>
  <si>
    <t>AGN Size</t>
  </si>
  <si>
    <t>AGN Name</t>
  </si>
  <si>
    <t>AGN RA</t>
  </si>
  <si>
    <t>AGN Dec</t>
  </si>
  <si>
    <t>Dummy Point #1</t>
  </si>
  <si>
    <t>Dummy Point #2</t>
  </si>
  <si>
    <t>1 arcminute square</t>
  </si>
  <si>
    <t>SDSS091216.88+420314.2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</si>
</sst>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name val="Verdana"/>
      <family val="2"/>
    </font>
  </fonts>
  <fills count="4">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s>
  <borders count="1">
    <border>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0" fontId="3" fillId="0" borderId="0" xfId="0" applyFont="1" applyAlignment="1">
      <alignment horizontal="center" wrapText="1"/>
    </xf>
    <xf numFmtId="0" fontId="3" fillId="2" borderId="0" xfId="0" applyFont="1" applyFill="1" applyAlignment="1">
      <alignment horizontal="center" wrapText="1"/>
    </xf>
    <xf numFmtId="0" fontId="0" fillId="2" borderId="0" xfId="0" applyFill="1"/>
    <xf numFmtId="0" fontId="3" fillId="3" borderId="0" xfId="0" applyFont="1" applyFill="1" applyAlignment="1">
      <alignment horizontal="center" wrapText="1"/>
    </xf>
    <xf numFmtId="0" fontId="0" fillId="3" borderId="0" xfId="0" applyFill="1"/>
    <xf numFmtId="0" fontId="3" fillId="0" borderId="0" xfId="0" applyFont="1"/>
    <xf numFmtId="0" fontId="4" fillId="0" borderId="0" xfId="0" applyFon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connections" Target="connections.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IRAC1-IRAC2 Color</a:t>
            </a:r>
          </a:p>
        </c:rich>
      </c:tx>
      <c:layout/>
      <c:overlay val="0"/>
    </c:title>
    <c:autoTitleDeleted val="0"/>
    <c:plotArea>
      <c:layout>
        <c:manualLayout>
          <c:layoutTarget val="inner"/>
          <c:xMode val="edge"/>
          <c:yMode val="edge"/>
          <c:x val="0.0374055493063367"/>
          <c:y val="0.0906560636182904"/>
          <c:w val="0.681805275373636"/>
          <c:h val="0.858953053333543"/>
        </c:manualLayout>
      </c:layout>
      <c:bubbleChart>
        <c:varyColors val="0"/>
        <c:ser>
          <c:idx val="0"/>
          <c:order val="0"/>
          <c:tx>
            <c:strRef>
              <c:f>'Photometry from APT'!$G$1</c:f>
              <c:strCache>
                <c:ptCount val="1"/>
                <c:pt idx="0">
                  <c:v>IRAC1-IRAC2 Color [mag]</c:v>
                </c:pt>
              </c:strCache>
            </c:strRef>
          </c:tx>
          <c:spPr>
            <a:scene3d>
              <a:camera prst="orthographicFront"/>
              <a:lightRig rig="threePt" dir="t"/>
            </a:scene3d>
            <a:sp3d prstMaterial="legacyWireframe"/>
          </c:spPr>
          <c:invertIfNegative val="0"/>
          <c:xVal>
            <c:numRef>
              <c:f>'Photometry from APT'!$A$2:$A$500</c:f>
              <c:numCache>
                <c:formatCode>General</c:formatCode>
                <c:ptCount val="192"/>
                <c:pt idx="0">
                  <c:v>138.01305</c:v>
                </c:pt>
                <c:pt idx="1">
                  <c:v>138.02103</c:v>
                </c:pt>
                <c:pt idx="2">
                  <c:v>138.04458</c:v>
                </c:pt>
                <c:pt idx="3">
                  <c:v>138.0833</c:v>
                </c:pt>
                <c:pt idx="4">
                  <c:v>138.1005</c:v>
                </c:pt>
                <c:pt idx="5">
                  <c:v>138.09604</c:v>
                </c:pt>
                <c:pt idx="6">
                  <c:v>138.10744</c:v>
                </c:pt>
                <c:pt idx="7">
                  <c:v>138.10842</c:v>
                </c:pt>
                <c:pt idx="8">
                  <c:v>138.10618</c:v>
                </c:pt>
              </c:numCache>
            </c:numRef>
          </c:xVal>
          <c:yVal>
            <c:numRef>
              <c:f>'Photometry from APT'!$B$2:$B$500</c:f>
              <c:numCache>
                <c:formatCode>General</c:formatCode>
                <c:ptCount val="192"/>
                <c:pt idx="0">
                  <c:v>42.04046</c:v>
                </c:pt>
                <c:pt idx="1">
                  <c:v>42.05234</c:v>
                </c:pt>
                <c:pt idx="2">
                  <c:v>42.07906</c:v>
                </c:pt>
                <c:pt idx="3">
                  <c:v>42.02305</c:v>
                </c:pt>
                <c:pt idx="4">
                  <c:v>42.04383</c:v>
                </c:pt>
                <c:pt idx="5">
                  <c:v>42.0344</c:v>
                </c:pt>
                <c:pt idx="6">
                  <c:v>42.01022</c:v>
                </c:pt>
                <c:pt idx="7">
                  <c:v>42.00979</c:v>
                </c:pt>
                <c:pt idx="8">
                  <c:v>42.00455</c:v>
                </c:pt>
              </c:numCache>
            </c:numRef>
          </c:yVal>
          <c:bubbleSize>
            <c:numRef>
              <c:f>'Photometry from APT'!$H$2:$H$500</c:f>
              <c:numCache>
                <c:formatCode>General</c:formatCode>
                <c:ptCount val="192"/>
                <c:pt idx="0">
                  <c:v>0.1005</c:v>
                </c:pt>
                <c:pt idx="1">
                  <c:v>0.206299999999999</c:v>
                </c:pt>
                <c:pt idx="2">
                  <c:v>0.147500000000001</c:v>
                </c:pt>
                <c:pt idx="3">
                  <c:v>0.1845</c:v>
                </c:pt>
                <c:pt idx="4">
                  <c:v>0.112299999999999</c:v>
                </c:pt>
                <c:pt idx="5">
                  <c:v>0.224499999999999</c:v>
                </c:pt>
                <c:pt idx="6">
                  <c:v>0.2127</c:v>
                </c:pt>
                <c:pt idx="7">
                  <c:v>0.2324</c:v>
                </c:pt>
                <c:pt idx="8">
                  <c:v>0.238</c:v>
                </c:pt>
              </c:numCache>
            </c:numRef>
          </c:bubbleSize>
          <c:bubble3D val="0"/>
        </c:ser>
        <c:ser>
          <c:idx val="1"/>
          <c:order val="1"/>
          <c:tx>
            <c:strRef>
              <c:f>AGN!$A$2</c:f>
              <c:strCache>
                <c:ptCount val="1"/>
                <c:pt idx="0">
                  <c:v>SDSS091216.88+420314.2</c:v>
                </c:pt>
              </c:strCache>
            </c:strRef>
          </c:tx>
          <c:spPr>
            <a:solidFill>
              <a:srgbClr val="FF6600"/>
            </a:solidFill>
            <a:ln w="25400">
              <a:noFill/>
            </a:ln>
            <a:scene3d>
              <a:camera prst="orthographicFront"/>
              <a:lightRig rig="threePt" dir="t"/>
            </a:scene3d>
            <a:sp3d prstMaterial="translucentPowder"/>
          </c:spPr>
          <c:invertIfNegative val="0"/>
          <c:xVal>
            <c:numRef>
              <c:f>AGN!$B$2:$B$8</c:f>
              <c:numCache>
                <c:formatCode>General</c:formatCode>
                <c:ptCount val="7"/>
                <c:pt idx="0">
                  <c:v>138.070328</c:v>
                </c:pt>
                <c:pt idx="1">
                  <c:v>138.2117394366005</c:v>
                </c:pt>
                <c:pt idx="2">
                  <c:v>137.9289165633995</c:v>
                </c:pt>
                <c:pt idx="3">
                  <c:v>138.0932231849734</c:v>
                </c:pt>
                <c:pt idx="4">
                  <c:v>138.0474328150266</c:v>
                </c:pt>
                <c:pt idx="5">
                  <c:v>138.070328</c:v>
                </c:pt>
                <c:pt idx="6">
                  <c:v>138.070328</c:v>
                </c:pt>
              </c:numCache>
            </c:numRef>
          </c:xVal>
          <c:yVal>
            <c:numRef>
              <c:f>AGN!$C$2:$C$8</c:f>
              <c:numCache>
                <c:formatCode>General</c:formatCode>
                <c:ptCount val="7"/>
                <c:pt idx="0">
                  <c:v>42.0539703</c:v>
                </c:pt>
                <c:pt idx="1">
                  <c:v>42.1589703</c:v>
                </c:pt>
                <c:pt idx="2">
                  <c:v>41.9489703</c:v>
                </c:pt>
                <c:pt idx="3">
                  <c:v>42.0539703</c:v>
                </c:pt>
                <c:pt idx="4">
                  <c:v>42.0539703</c:v>
                </c:pt>
                <c:pt idx="5">
                  <c:v>42.0709703</c:v>
                </c:pt>
                <c:pt idx="6">
                  <c:v>42.0369703</c:v>
                </c:pt>
              </c:numCache>
            </c:numRef>
          </c:yVal>
          <c:bubbleSize>
            <c:numRef>
              <c:f>AGN!$D$2:$D$8</c:f>
              <c:numCache>
                <c:formatCode>General</c:formatCode>
                <c:ptCount val="7"/>
                <c:pt idx="0">
                  <c:v>0.05</c:v>
                </c:pt>
                <c:pt idx="1">
                  <c:v>0.05</c:v>
                </c:pt>
                <c:pt idx="2">
                  <c:v>0.05</c:v>
                </c:pt>
                <c:pt idx="3">
                  <c:v>0.01</c:v>
                </c:pt>
                <c:pt idx="4">
                  <c:v>0.01</c:v>
                </c:pt>
                <c:pt idx="5">
                  <c:v>0.01</c:v>
                </c:pt>
                <c:pt idx="6">
                  <c:v>0.01</c:v>
                </c:pt>
              </c:numCache>
            </c:numRef>
          </c:bubbleSize>
          <c:bubble3D val="0"/>
        </c:ser>
        <c:dLbls>
          <c:showLegendKey val="0"/>
          <c:showVal val="0"/>
          <c:showCatName val="0"/>
          <c:showSerName val="0"/>
          <c:showPercent val="0"/>
          <c:showBubbleSize val="0"/>
        </c:dLbls>
        <c:bubbleScale val="25"/>
        <c:showNegBubbles val="0"/>
        <c:axId val="709282152"/>
        <c:axId val="709285144"/>
      </c:bubbleChart>
      <c:valAx>
        <c:axId val="709282152"/>
        <c:scaling>
          <c:orientation val="minMax"/>
        </c:scaling>
        <c:delete val="0"/>
        <c:axPos val="b"/>
        <c:numFmt formatCode="General" sourceLinked="1"/>
        <c:majorTickMark val="out"/>
        <c:minorTickMark val="none"/>
        <c:tickLblPos val="nextTo"/>
        <c:crossAx val="709285144"/>
        <c:crosses val="autoZero"/>
        <c:crossBetween val="midCat"/>
      </c:valAx>
      <c:valAx>
        <c:axId val="709285144"/>
        <c:scaling>
          <c:orientation val="minMax"/>
        </c:scaling>
        <c:delete val="0"/>
        <c:axPos val="l"/>
        <c:majorGridlines/>
        <c:numFmt formatCode="General" sourceLinked="1"/>
        <c:majorTickMark val="out"/>
        <c:minorTickMark val="none"/>
        <c:tickLblPos val="nextTo"/>
        <c:crossAx val="709282152"/>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50800</xdr:colOff>
      <xdr:row>1</xdr:row>
      <xdr:rowOff>0</xdr:rowOff>
    </xdr:from>
    <xdr:ext cx="4064000" cy="5262978"/>
    <xdr:sp macro="" textlink="">
      <xdr:nvSpPr>
        <xdr:cNvPr id="2" name="TextBox 1"/>
        <xdr:cNvSpPr txBox="1"/>
      </xdr:nvSpPr>
      <xdr:spPr>
        <a:xfrm>
          <a:off x="6985000" y="571500"/>
          <a:ext cx="4064000" cy="5262978"/>
        </a:xfrm>
        <a:prstGeom prst="rect">
          <a:avLst/>
        </a:prstGeom>
        <a:solidFill>
          <a:schemeClr val="accent2">
            <a:lumMod val="40000"/>
            <a:lumOff val="60000"/>
          </a:schemeClr>
        </a:solidFill>
        <a:ln>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i="1"/>
            <a:t>This workbook is comprised of 3 worksheets:</a:t>
          </a:r>
        </a:p>
        <a:p>
          <a:pPr marL="171450" indent="-171450">
            <a:buFont typeface="Arial"/>
            <a:buChar char="•"/>
          </a:pPr>
          <a:r>
            <a:rPr lang="en-US" sz="1200" b="1" i="1"/>
            <a:t>Photometry from APT (this sheet)  </a:t>
          </a:r>
          <a:r>
            <a:rPr lang="en-US" sz="1200" b="0" i="1"/>
            <a:t>This</a:t>
          </a:r>
          <a:r>
            <a:rPr lang="en-US" sz="1200" b="0" i="1" baseline="0"/>
            <a:t> is where we import the information from a CSV file and compute the color of the objects.  Also, this is where we filter the list of colors to constrain the points that are being plotted.  Only objects that are displayed on this sheet, as allowed by the filter, will appear in the plot.</a:t>
          </a:r>
          <a:endParaRPr lang="en-US" sz="1200" b="0" i="1"/>
        </a:p>
        <a:p>
          <a:pPr marL="171450" indent="-171450">
            <a:buFont typeface="Arial"/>
            <a:buChar char="•"/>
          </a:pPr>
          <a:r>
            <a:rPr lang="en-US" sz="1200" b="1" i="1"/>
            <a:t>AGN  </a:t>
          </a:r>
          <a:r>
            <a:rPr lang="en-US" sz="1200" b="0" i="1"/>
            <a:t>The name and position of the AGN go</a:t>
          </a:r>
          <a:r>
            <a:rPr lang="en-US" sz="1200" b="0" i="1" baseline="0"/>
            <a:t> here.</a:t>
          </a:r>
          <a:endParaRPr lang="en-US" sz="1200" b="0" i="1"/>
        </a:p>
        <a:p>
          <a:pPr marL="171450" indent="-171450">
            <a:buFont typeface="Arial"/>
            <a:buChar char="•"/>
          </a:pPr>
          <a:r>
            <a:rPr lang="en-US" sz="1200" b="1" i="1"/>
            <a:t>Bubble</a:t>
          </a:r>
          <a:r>
            <a:rPr lang="en-US" sz="1200" b="1" i="1" baseline="0"/>
            <a:t> Chart  </a:t>
          </a:r>
          <a:r>
            <a:rPr lang="en-US" sz="1200" b="0" i="1" baseline="0"/>
            <a:t>This is where we analyze the objects in the proximity of the AGN.</a:t>
          </a:r>
        </a:p>
        <a:p>
          <a:endParaRPr lang="en-US" sz="1200" b="1"/>
        </a:p>
        <a:p>
          <a:r>
            <a:rPr lang="en-US" sz="1200" b="1"/>
            <a:t>To incorporate new</a:t>
          </a:r>
          <a:r>
            <a:rPr lang="en-US" sz="1200" b="1" baseline="0"/>
            <a:t> photometry from another AGN:</a:t>
          </a:r>
        </a:p>
        <a:p>
          <a:pPr marL="171450" indent="-171450">
            <a:buFont typeface="Arial"/>
            <a:buChar char="•"/>
          </a:pPr>
          <a:r>
            <a:rPr lang="en-US" sz="1200" baseline="0"/>
            <a:t>select Data-&gt;Clear Filters </a:t>
          </a:r>
        </a:p>
        <a:p>
          <a:pPr marL="171450" indent="-171450">
            <a:buFont typeface="Arial"/>
            <a:buChar char="•"/>
          </a:pPr>
          <a:r>
            <a:rPr lang="en-US" sz="1200" baseline="0"/>
            <a:t>click on any cell in columns A through F</a:t>
          </a:r>
        </a:p>
        <a:p>
          <a:pPr marL="171450" indent="-171450">
            <a:buFont typeface="Arial"/>
            <a:buChar char="•"/>
          </a:pPr>
          <a:r>
            <a:rPr lang="en-US" sz="1200" baseline="0"/>
            <a:t>select Data-&gt;Refresh Data; if you are prompted to allow external data connections, allow them</a:t>
          </a:r>
        </a:p>
        <a:p>
          <a:pPr marL="171450" indent="-171450">
            <a:buFont typeface="Arial"/>
            <a:buChar char="•"/>
          </a:pPr>
          <a:r>
            <a:rPr lang="en-US" sz="1200" baseline="0"/>
            <a:t>select a new CSV file; the contents of columns A through F will be replaced with the new data</a:t>
          </a:r>
        </a:p>
        <a:p>
          <a:pPr marL="171450" indent="-171450">
            <a:buFont typeface="Arial"/>
            <a:buChar char="•"/>
          </a:pPr>
          <a:r>
            <a:rPr lang="en-US" sz="1200" baseline="0"/>
            <a:t>click on the filter button in the Plottable header cell H1</a:t>
          </a:r>
        </a:p>
        <a:p>
          <a:pPr marL="171450" indent="-171450">
            <a:buFont typeface="Arial"/>
            <a:buChar char="•"/>
          </a:pPr>
          <a:r>
            <a:rPr lang="en-US" sz="1200" baseline="0"/>
            <a:t>in the Filter dialog, under Filter, change "Choose One" to "Between"</a:t>
          </a:r>
        </a:p>
        <a:p>
          <a:pPr marL="171450" indent="-171450">
            <a:buFont typeface="Arial"/>
            <a:buChar char="•"/>
          </a:pPr>
          <a:r>
            <a:rPr lang="en-US" sz="1200" baseline="0"/>
            <a:t>enter a value for "Greater Than or Equal To"</a:t>
          </a:r>
        </a:p>
        <a:p>
          <a:pPr marL="171450" indent="-171450">
            <a:buFont typeface="Arial"/>
            <a:buChar char="•"/>
          </a:pPr>
          <a:r>
            <a:rPr lang="en-US" sz="1200" baseline="0"/>
            <a:t>enter a value for "Less Than or Equal To"</a:t>
          </a:r>
        </a:p>
        <a:p>
          <a:pPr marL="171450" indent="-171450">
            <a:buFont typeface="Arial"/>
            <a:buChar char="•"/>
          </a:pPr>
          <a:r>
            <a:rPr lang="en-US" sz="1200" baseline="0"/>
            <a:t>move on to the next sheet "AGN"</a:t>
          </a:r>
        </a:p>
        <a:p>
          <a:pPr marL="171450" indent="-171450">
            <a:buFont typeface="Arial"/>
            <a:buChar char="•"/>
          </a:pPr>
          <a:r>
            <a:rPr lang="en-US" sz="1200" baseline="0"/>
            <a:t>you may prefer to use a filter scheme different from the "Between" filter; you may filter any way you find appropriate</a:t>
          </a:r>
        </a:p>
        <a:p>
          <a:endParaRPr lang="en-US" sz="1200" baseline="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127000</xdr:colOff>
      <xdr:row>10</xdr:row>
      <xdr:rowOff>50800</xdr:rowOff>
    </xdr:from>
    <xdr:ext cx="4064000" cy="3046987"/>
    <xdr:sp macro="" textlink="">
      <xdr:nvSpPr>
        <xdr:cNvPr id="2" name="TextBox 1"/>
        <xdr:cNvSpPr txBox="1"/>
      </xdr:nvSpPr>
      <xdr:spPr>
        <a:xfrm>
          <a:off x="127000" y="1003300"/>
          <a:ext cx="4064000" cy="3046987"/>
        </a:xfrm>
        <a:prstGeom prst="rect">
          <a:avLst/>
        </a:prstGeom>
        <a:solidFill>
          <a:schemeClr val="accent2">
            <a:lumMod val="40000"/>
            <a:lumOff val="60000"/>
          </a:schemeClr>
        </a:solidFill>
        <a:ln>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To incorporate a new</a:t>
          </a:r>
          <a:r>
            <a:rPr lang="en-US" sz="1200" b="1" baseline="0"/>
            <a:t> name and position for another AGN:</a:t>
          </a:r>
        </a:p>
        <a:p>
          <a:pPr marL="171450" indent="-171450">
            <a:buFont typeface="Arial"/>
            <a:buChar char="•"/>
          </a:pPr>
          <a:r>
            <a:rPr lang="en-US" sz="1200" baseline="0"/>
            <a:t>open the positions workbook</a:t>
          </a:r>
        </a:p>
        <a:p>
          <a:pPr marL="171450" indent="-171450">
            <a:buFont typeface="Arial"/>
            <a:buChar char="•"/>
          </a:pPr>
          <a:r>
            <a:rPr lang="en-US" sz="1200" baseline="0"/>
            <a:t>find the cell with the name of the AGN whose photometry appears in the previous sheet</a:t>
          </a:r>
        </a:p>
        <a:p>
          <a:pPr marL="171450" indent="-171450">
            <a:buFont typeface="Arial"/>
            <a:buChar char="•"/>
          </a:pPr>
          <a:r>
            <a:rPr lang="en-US" sz="1200" baseline="0"/>
            <a:t>copy that cell</a:t>
          </a:r>
        </a:p>
        <a:p>
          <a:pPr marL="171450" indent="-171450">
            <a:buFont typeface="Arial"/>
            <a:buChar char="•"/>
          </a:pPr>
          <a:r>
            <a:rPr lang="en-US" sz="1200" baseline="0"/>
            <a:t>paste that cell into cell B1 above</a:t>
          </a:r>
        </a:p>
        <a:p>
          <a:pPr marL="171450" indent="-171450">
            <a:buFont typeface="Arial"/>
            <a:buChar char="•"/>
          </a:pPr>
          <a:r>
            <a:rPr lang="en-US" sz="1200" baseline="0"/>
            <a:t>copy the cells in the positions workbook that have the RA and Dec (in degrees) for that AGN</a:t>
          </a:r>
        </a:p>
        <a:p>
          <a:pPr marL="171450" indent="-171450">
            <a:buFont typeface="Arial"/>
            <a:buChar char="•"/>
          </a:pPr>
          <a:r>
            <a:rPr lang="en-US" sz="1200" baseline="0"/>
            <a:t>paste those cells into cells B2:C2 above</a:t>
          </a:r>
        </a:p>
        <a:p>
          <a:pPr marL="171450" indent="-171450">
            <a:buFont typeface="Arial"/>
            <a:buChar char="•"/>
          </a:pPr>
          <a:r>
            <a:rPr lang="en-US" sz="1200" baseline="0"/>
            <a:t>move on to the Bubble Chart sheet to see the results</a:t>
          </a:r>
        </a:p>
        <a:p>
          <a:pPr marL="171450" indent="-171450">
            <a:buFont typeface="Arial"/>
            <a:buChar char="•"/>
          </a:pPr>
          <a:r>
            <a:rPr lang="en-US" sz="1200" baseline="0"/>
            <a:t>if the AGN looks too big or too small in the bubble chart, then adjust the AGN Size above as needed</a:t>
          </a:r>
        </a:p>
        <a:p>
          <a:pPr marL="171450" indent="-171450">
            <a:buFont typeface="Arial"/>
            <a:buChar char="•"/>
          </a:pPr>
          <a:r>
            <a:rPr lang="en-US" sz="1200" baseline="0"/>
            <a:t>if the AGN appears widely separated from the other objects in the chart, then make sure you are using the correct position for this AGN</a:t>
          </a:r>
        </a:p>
        <a:p>
          <a:endParaRPr lang="en-US" sz="1200" baseline="0"/>
        </a:p>
      </xdr:txBody>
    </xdr:sp>
    <xdr:clientData/>
  </xdr:oneCellAnchor>
</xdr:wsDr>
</file>

<file path=xl/drawings/drawing3.xml><?xml version="1.0" encoding="utf-8"?>
<xdr:wsDr xmlns:xdr="http://schemas.openxmlformats.org/drawingml/2006/spreadsheetDrawing" xmlns:a="http://schemas.openxmlformats.org/drawingml/2006/main">
  <xdr:absoluteAnchor>
    <xdr:pos x="254000" y="88900"/>
    <xdr:ext cx="8166100" cy="71501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queryTables/queryTable1.xml><?xml version="1.0" encoding="utf-8"?>
<queryTable xmlns="http://schemas.openxmlformats.org/spreadsheetml/2006/main" name="Photometry From APT" growShrinkType="overwriteClear" fillFormulas="1" adjustColumnWidth="0"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317"/>
  <sheetViews>
    <sheetView showRuler="0" workbookViewId="0">
      <pane ySplit="1" topLeftCell="A2" activePane="bottomLeft" state="frozen"/>
      <selection pane="bottomLeft" activeCell="F1" sqref="F1"/>
    </sheetView>
  </sheetViews>
  <sheetFormatPr baseColWidth="10" defaultColWidth="11" defaultRowHeight="15" x14ac:dyDescent="0"/>
  <cols>
    <col min="1" max="1" width="9.1640625" customWidth="1"/>
    <col min="2" max="2" width="9.83203125" customWidth="1"/>
    <col min="3" max="3" width="10.83203125" customWidth="1"/>
    <col min="4" max="4" width="12.33203125" customWidth="1"/>
    <col min="5" max="5" width="13.33203125" customWidth="1"/>
    <col min="6" max="6" width="12.83203125" customWidth="1"/>
    <col min="7" max="7" width="11.83203125" style="3" customWidth="1"/>
    <col min="8" max="8" width="11" style="5"/>
  </cols>
  <sheetData>
    <row r="1" spans="1:8" s="1" customFormat="1" ht="45">
      <c r="A1" s="1" t="s">
        <v>0</v>
      </c>
      <c r="B1" s="1" t="s">
        <v>1</v>
      </c>
      <c r="C1" s="1" t="s">
        <v>2</v>
      </c>
      <c r="D1" s="1" t="s">
        <v>3</v>
      </c>
      <c r="E1" s="1" t="s">
        <v>4</v>
      </c>
      <c r="F1" s="1" t="s">
        <v>5</v>
      </c>
      <c r="G1" s="2" t="s">
        <v>6</v>
      </c>
      <c r="H1" s="4" t="s">
        <v>7</v>
      </c>
    </row>
    <row r="2" spans="1:8" ht="15" hidden="1" customHeight="1">
      <c r="A2">
        <v>138.13538</v>
      </c>
      <c r="B2">
        <v>42.035609999999998</v>
      </c>
      <c r="C2">
        <v>17.4574</v>
      </c>
      <c r="D2">
        <v>0.42236000000000001</v>
      </c>
      <c r="E2">
        <v>16.514199999999999</v>
      </c>
      <c r="F2">
        <v>0.30871999999999999</v>
      </c>
      <c r="G2" s="3">
        <f>C2-E2</f>
        <v>0.94320000000000093</v>
      </c>
      <c r="H2" s="5">
        <f>-G2</f>
        <v>-0.94320000000000093</v>
      </c>
    </row>
    <row r="3" spans="1:8" ht="15" hidden="1" customHeight="1">
      <c r="A3">
        <v>137.99931000000001</v>
      </c>
      <c r="B3">
        <v>42.063279999999999</v>
      </c>
      <c r="C3">
        <v>15.8102</v>
      </c>
      <c r="D3">
        <v>0.16819999999999999</v>
      </c>
      <c r="E3">
        <v>15.427199999999999</v>
      </c>
      <c r="F3">
        <v>0.17216000000000001</v>
      </c>
      <c r="G3" s="3">
        <f t="shared" ref="G3:G66" si="0">C3-E3</f>
        <v>0.3830000000000009</v>
      </c>
      <c r="H3" s="5">
        <f t="shared" ref="H3:H66" si="1">-G3</f>
        <v>-0.3830000000000009</v>
      </c>
    </row>
    <row r="4" spans="1:8" ht="15" hidden="1" customHeight="1">
      <c r="A4">
        <v>138.01564999999999</v>
      </c>
      <c r="B4">
        <v>42.095410000000001</v>
      </c>
      <c r="C4">
        <v>16.624099999999999</v>
      </c>
      <c r="D4">
        <v>0.25977</v>
      </c>
      <c r="E4">
        <v>16.139500000000002</v>
      </c>
      <c r="F4">
        <v>0.25256000000000001</v>
      </c>
      <c r="G4" s="3">
        <f t="shared" si="0"/>
        <v>0.48459999999999681</v>
      </c>
      <c r="H4" s="5">
        <f t="shared" si="1"/>
        <v>-0.48459999999999681</v>
      </c>
    </row>
    <row r="5" spans="1:8" ht="15" hidden="1" customHeight="1">
      <c r="A5">
        <v>138.00237999999999</v>
      </c>
      <c r="B5">
        <v>42.063720000000004</v>
      </c>
      <c r="C5">
        <v>13.2499</v>
      </c>
      <c r="D5">
        <v>4.8009999999999997E-2</v>
      </c>
      <c r="E5">
        <v>13.1942</v>
      </c>
      <c r="F5">
        <v>5.4969999999999998E-2</v>
      </c>
      <c r="G5" s="3">
        <f t="shared" si="0"/>
        <v>5.5699999999999861E-2</v>
      </c>
      <c r="H5" s="5">
        <f t="shared" si="1"/>
        <v>-5.5699999999999861E-2</v>
      </c>
    </row>
    <row r="6" spans="1:8" ht="15" hidden="1" customHeight="1">
      <c r="A6">
        <v>138.01086000000001</v>
      </c>
      <c r="B6">
        <v>42.08323</v>
      </c>
      <c r="C6">
        <v>16.8553</v>
      </c>
      <c r="D6">
        <v>0.29624</v>
      </c>
      <c r="E6">
        <v>16.621700000000001</v>
      </c>
      <c r="F6">
        <v>0.33417999999999998</v>
      </c>
      <c r="G6" s="3">
        <f t="shared" si="0"/>
        <v>0.23359999999999914</v>
      </c>
      <c r="H6" s="5">
        <f t="shared" si="1"/>
        <v>-0.23359999999999914</v>
      </c>
    </row>
    <row r="7" spans="1:8" ht="15" hidden="1" customHeight="1">
      <c r="A7">
        <v>137.99764999999999</v>
      </c>
      <c r="B7">
        <v>42.051169999999999</v>
      </c>
      <c r="C7">
        <v>16.497199999999999</v>
      </c>
      <c r="D7">
        <v>0.24057000000000001</v>
      </c>
      <c r="E7">
        <v>16.482900000000001</v>
      </c>
      <c r="F7">
        <v>0.30520000000000003</v>
      </c>
      <c r="G7" s="3">
        <f t="shared" si="0"/>
        <v>1.4299999999998647E-2</v>
      </c>
      <c r="H7" s="5">
        <f t="shared" si="1"/>
        <v>-1.4299999999998647E-2</v>
      </c>
    </row>
    <row r="8" spans="1:8" ht="15" hidden="1" customHeight="1">
      <c r="A8">
        <v>137.99539999999999</v>
      </c>
      <c r="B8">
        <v>42.041339999999998</v>
      </c>
      <c r="C8">
        <v>17.255800000000001</v>
      </c>
      <c r="D8">
        <v>0.39822999999999997</v>
      </c>
      <c r="E8">
        <v>16.556999999999999</v>
      </c>
      <c r="F8">
        <v>0.32079999999999997</v>
      </c>
      <c r="G8" s="3">
        <f t="shared" si="0"/>
        <v>0.69880000000000209</v>
      </c>
      <c r="H8" s="5">
        <f t="shared" si="1"/>
        <v>-0.69880000000000209</v>
      </c>
    </row>
    <row r="9" spans="1:8" hidden="1">
      <c r="A9">
        <v>137.99779000000001</v>
      </c>
      <c r="B9">
        <v>42.043900000000001</v>
      </c>
      <c r="C9">
        <v>17.118200000000002</v>
      </c>
      <c r="D9">
        <v>0.36364999999999997</v>
      </c>
      <c r="E9">
        <v>16.457899999999999</v>
      </c>
      <c r="F9">
        <v>0.31158999999999998</v>
      </c>
      <c r="G9" s="3">
        <f t="shared" si="0"/>
        <v>0.660300000000003</v>
      </c>
      <c r="H9" s="5">
        <f t="shared" si="1"/>
        <v>-0.660300000000003</v>
      </c>
    </row>
    <row r="10" spans="1:8" hidden="1">
      <c r="A10">
        <v>137.99274</v>
      </c>
      <c r="B10">
        <v>42.032670000000003</v>
      </c>
      <c r="C10">
        <v>16.105</v>
      </c>
      <c r="D10">
        <v>0.19800000000000001</v>
      </c>
      <c r="E10">
        <v>16.204499999999999</v>
      </c>
      <c r="F10">
        <v>0.27023000000000003</v>
      </c>
      <c r="G10" s="3">
        <f t="shared" si="0"/>
        <v>-9.9499999999999034E-2</v>
      </c>
      <c r="H10" s="5">
        <f t="shared" si="1"/>
        <v>9.9499999999999034E-2</v>
      </c>
    </row>
    <row r="11" spans="1:8" ht="15" hidden="1" customHeight="1">
      <c r="A11">
        <v>138.00067999999999</v>
      </c>
      <c r="B11">
        <v>42.046500000000002</v>
      </c>
      <c r="C11">
        <v>16.6889</v>
      </c>
      <c r="D11">
        <v>0.27517999999999998</v>
      </c>
      <c r="E11">
        <v>16.656600000000001</v>
      </c>
      <c r="F11">
        <v>0.34583000000000003</v>
      </c>
      <c r="G11" s="3">
        <f t="shared" si="0"/>
        <v>3.2299999999999329E-2</v>
      </c>
      <c r="H11" s="5">
        <f t="shared" si="1"/>
        <v>-3.2299999999999329E-2</v>
      </c>
    </row>
    <row r="12" spans="1:8" ht="15" hidden="1" customHeight="1">
      <c r="A12">
        <v>137.99553</v>
      </c>
      <c r="B12">
        <v>42.033540000000002</v>
      </c>
      <c r="C12">
        <v>16.920200000000001</v>
      </c>
      <c r="D12">
        <v>0.3977</v>
      </c>
      <c r="E12">
        <v>16.226500000000001</v>
      </c>
      <c r="F12">
        <v>0.28667999999999999</v>
      </c>
      <c r="G12" s="3">
        <f t="shared" si="0"/>
        <v>0.69369999999999976</v>
      </c>
      <c r="H12" s="5">
        <f t="shared" si="1"/>
        <v>-0.69369999999999976</v>
      </c>
    </row>
    <row r="13" spans="1:8" ht="15" hidden="1" customHeight="1">
      <c r="A13">
        <v>138.00948</v>
      </c>
      <c r="B13">
        <v>42.057099999999998</v>
      </c>
      <c r="C13">
        <v>17.243300000000001</v>
      </c>
      <c r="D13">
        <v>0.43143999999999999</v>
      </c>
      <c r="E13">
        <v>16.5929</v>
      </c>
      <c r="F13">
        <v>0.34822999999999998</v>
      </c>
      <c r="G13" s="3">
        <f t="shared" si="0"/>
        <v>0.6504000000000012</v>
      </c>
      <c r="H13" s="5">
        <f t="shared" si="1"/>
        <v>-0.6504000000000012</v>
      </c>
    </row>
    <row r="14" spans="1:8" ht="15" hidden="1" customHeight="1">
      <c r="A14">
        <v>137.99571</v>
      </c>
      <c r="B14">
        <v>42.028370000000002</v>
      </c>
      <c r="C14">
        <v>17.314</v>
      </c>
      <c r="D14">
        <v>0.39567000000000002</v>
      </c>
      <c r="E14">
        <v>16.413399999999999</v>
      </c>
      <c r="F14">
        <v>0.30803000000000003</v>
      </c>
      <c r="G14" s="3">
        <f t="shared" si="0"/>
        <v>0.90060000000000073</v>
      </c>
      <c r="H14" s="5">
        <f t="shared" si="1"/>
        <v>-0.90060000000000073</v>
      </c>
    </row>
    <row r="15" spans="1:8" ht="15" hidden="1" customHeight="1">
      <c r="A15">
        <v>137.9967</v>
      </c>
      <c r="B15">
        <v>42.028469999999999</v>
      </c>
      <c r="C15">
        <v>16.8918</v>
      </c>
      <c r="D15">
        <v>0.30059000000000002</v>
      </c>
      <c r="E15">
        <v>16.0063</v>
      </c>
      <c r="F15">
        <v>0.22903999999999999</v>
      </c>
      <c r="G15" s="3">
        <f t="shared" si="0"/>
        <v>0.8855000000000004</v>
      </c>
      <c r="H15" s="5">
        <f t="shared" si="1"/>
        <v>-0.8855000000000004</v>
      </c>
    </row>
    <row r="16" spans="1:8" ht="15" hidden="1" customHeight="1">
      <c r="A16">
        <v>138.00542999999999</v>
      </c>
      <c r="B16">
        <v>42.045969999999997</v>
      </c>
      <c r="C16">
        <v>16.447900000000001</v>
      </c>
      <c r="D16">
        <v>0.25866</v>
      </c>
      <c r="E16">
        <v>16.148800000000001</v>
      </c>
      <c r="F16">
        <v>0.24324999999999999</v>
      </c>
      <c r="G16" s="3">
        <f t="shared" si="0"/>
        <v>0.29909999999999926</v>
      </c>
      <c r="H16" s="5">
        <f t="shared" si="1"/>
        <v>-0.29909999999999926</v>
      </c>
    </row>
    <row r="17" spans="1:8" ht="15" hidden="1" customHeight="1">
      <c r="A17">
        <v>138.01467</v>
      </c>
      <c r="B17">
        <v>42.064059999999998</v>
      </c>
      <c r="C17">
        <v>16.826000000000001</v>
      </c>
      <c r="D17">
        <v>0.29755999999999999</v>
      </c>
      <c r="E17">
        <v>16.366900000000001</v>
      </c>
      <c r="F17">
        <v>0.28577000000000002</v>
      </c>
      <c r="G17" s="3">
        <f t="shared" si="0"/>
        <v>0.4590999999999994</v>
      </c>
      <c r="H17" s="5">
        <f t="shared" si="1"/>
        <v>-0.4590999999999994</v>
      </c>
    </row>
    <row r="18" spans="1:8" ht="15" hidden="1" customHeight="1">
      <c r="A18">
        <v>138.03522000000001</v>
      </c>
      <c r="B18">
        <v>42.093499999999999</v>
      </c>
      <c r="C18">
        <v>15.957599999999999</v>
      </c>
      <c r="D18">
        <v>0.1767</v>
      </c>
      <c r="E18">
        <v>15.552099999999999</v>
      </c>
      <c r="F18">
        <v>0.17555999999999999</v>
      </c>
      <c r="G18" s="3">
        <f t="shared" si="0"/>
        <v>0.40549999999999997</v>
      </c>
      <c r="H18" s="5">
        <f t="shared" si="1"/>
        <v>-0.40549999999999997</v>
      </c>
    </row>
    <row r="19" spans="1:8" hidden="1">
      <c r="A19">
        <v>138.03787</v>
      </c>
      <c r="B19">
        <v>42.098109999999998</v>
      </c>
      <c r="C19">
        <v>14.715</v>
      </c>
      <c r="D19">
        <v>9.5570000000000002E-2</v>
      </c>
      <c r="E19">
        <v>14.659800000000001</v>
      </c>
      <c r="F19">
        <v>0.11482000000000001</v>
      </c>
      <c r="G19" s="3">
        <f t="shared" si="0"/>
        <v>5.519999999999925E-2</v>
      </c>
      <c r="H19" s="5">
        <f t="shared" si="1"/>
        <v>-5.519999999999925E-2</v>
      </c>
    </row>
    <row r="20" spans="1:8" ht="15" hidden="1" customHeight="1">
      <c r="A20">
        <v>138.00596999999999</v>
      </c>
      <c r="B20">
        <v>42.026940000000003</v>
      </c>
      <c r="C20">
        <v>16.617000000000001</v>
      </c>
      <c r="D20">
        <v>0.25964999999999999</v>
      </c>
      <c r="E20">
        <v>16.651599999999998</v>
      </c>
      <c r="F20">
        <v>0.32540999999999998</v>
      </c>
      <c r="G20" s="3">
        <f t="shared" si="0"/>
        <v>-3.4599999999997522E-2</v>
      </c>
      <c r="H20" s="5">
        <f t="shared" si="1"/>
        <v>3.4599999999997522E-2</v>
      </c>
    </row>
    <row r="21" spans="1:8" ht="15" hidden="1" customHeight="1">
      <c r="A21">
        <v>138.01093</v>
      </c>
      <c r="B21">
        <v>42.036949999999997</v>
      </c>
      <c r="C21">
        <v>16.305700000000002</v>
      </c>
      <c r="D21">
        <v>0.21326000000000001</v>
      </c>
      <c r="E21">
        <v>15.7562</v>
      </c>
      <c r="F21">
        <v>0.20202999999999999</v>
      </c>
      <c r="G21" s="3">
        <f t="shared" si="0"/>
        <v>0.54950000000000188</v>
      </c>
      <c r="H21" s="5">
        <f t="shared" si="1"/>
        <v>-0.54950000000000188</v>
      </c>
    </row>
    <row r="22" spans="1:8" ht="15" customHeight="1">
      <c r="A22">
        <v>138.01304999999999</v>
      </c>
      <c r="B22">
        <v>42.040460000000003</v>
      </c>
      <c r="C22">
        <v>16.1022</v>
      </c>
      <c r="D22">
        <v>0.19206000000000001</v>
      </c>
      <c r="E22">
        <v>16.2027</v>
      </c>
      <c r="F22">
        <v>0.25940999999999997</v>
      </c>
      <c r="G22" s="3">
        <f t="shared" si="0"/>
        <v>-0.10050000000000026</v>
      </c>
      <c r="H22" s="5">
        <f t="shared" si="1"/>
        <v>0.10050000000000026</v>
      </c>
    </row>
    <row r="23" spans="1:8" ht="15" hidden="1" customHeight="1">
      <c r="A23">
        <v>138.03704999999999</v>
      </c>
      <c r="B23">
        <v>42.089320000000001</v>
      </c>
      <c r="C23">
        <v>15.5861</v>
      </c>
      <c r="D23">
        <v>0.14779999999999999</v>
      </c>
      <c r="E23">
        <v>15.2142</v>
      </c>
      <c r="F23">
        <v>0.14718000000000001</v>
      </c>
      <c r="G23" s="3">
        <f t="shared" si="0"/>
        <v>0.37190000000000012</v>
      </c>
      <c r="H23" s="5">
        <f t="shared" si="1"/>
        <v>-0.37190000000000012</v>
      </c>
    </row>
    <row r="24" spans="1:8" hidden="1">
      <c r="A24">
        <v>138.01196999999999</v>
      </c>
      <c r="B24">
        <v>42.032620000000001</v>
      </c>
      <c r="C24">
        <v>15.177899999999999</v>
      </c>
      <c r="D24">
        <v>0.16059999999999999</v>
      </c>
      <c r="E24">
        <v>15.0291</v>
      </c>
      <c r="F24">
        <v>0.15898000000000001</v>
      </c>
      <c r="G24" s="3">
        <f t="shared" si="0"/>
        <v>0.1487999999999996</v>
      </c>
      <c r="H24" s="5">
        <f t="shared" si="1"/>
        <v>-0.1487999999999996</v>
      </c>
    </row>
    <row r="25" spans="1:8" hidden="1">
      <c r="A25">
        <v>138.01096999999999</v>
      </c>
      <c r="B25">
        <v>42.031999999999996</v>
      </c>
      <c r="C25">
        <v>15.2614</v>
      </c>
      <c r="D25">
        <v>0.13858999999999999</v>
      </c>
      <c r="E25">
        <v>15.1388</v>
      </c>
      <c r="F25">
        <v>0.16589000000000001</v>
      </c>
      <c r="G25" s="3">
        <f t="shared" si="0"/>
        <v>0.12260000000000026</v>
      </c>
      <c r="H25" s="5">
        <f t="shared" si="1"/>
        <v>-0.12260000000000026</v>
      </c>
    </row>
    <row r="26" spans="1:8" hidden="1">
      <c r="A26">
        <v>138.01159000000001</v>
      </c>
      <c r="B26">
        <v>42.031309999999998</v>
      </c>
      <c r="C26">
        <v>15.234</v>
      </c>
      <c r="D26">
        <v>0.12905</v>
      </c>
      <c r="E26">
        <v>14.9323</v>
      </c>
      <c r="F26">
        <v>0.13664999999999999</v>
      </c>
      <c r="G26" s="3">
        <f t="shared" si="0"/>
        <v>0.3017000000000003</v>
      </c>
      <c r="H26" s="5">
        <f t="shared" si="1"/>
        <v>-0.3017000000000003</v>
      </c>
    </row>
    <row r="27" spans="1:8" ht="15" hidden="1" customHeight="1">
      <c r="A27">
        <v>138.03686999999999</v>
      </c>
      <c r="B27">
        <v>42.087420000000002</v>
      </c>
      <c r="C27">
        <v>16.830100000000002</v>
      </c>
      <c r="D27">
        <v>0.28308</v>
      </c>
      <c r="E27">
        <v>16.786200000000001</v>
      </c>
      <c r="F27">
        <v>0.35904999999999998</v>
      </c>
      <c r="G27" s="3">
        <f t="shared" si="0"/>
        <v>4.3900000000000716E-2</v>
      </c>
      <c r="H27" s="5">
        <f t="shared" si="1"/>
        <v>-4.3900000000000716E-2</v>
      </c>
    </row>
    <row r="28" spans="1:8" ht="15" customHeight="1">
      <c r="A28">
        <v>138.02103</v>
      </c>
      <c r="B28">
        <v>42.052340000000001</v>
      </c>
      <c r="C28">
        <v>16.372800000000002</v>
      </c>
      <c r="D28">
        <v>0.21804999999999999</v>
      </c>
      <c r="E28">
        <v>16.5791</v>
      </c>
      <c r="F28">
        <v>0.31657999999999997</v>
      </c>
      <c r="G28" s="3">
        <f t="shared" si="0"/>
        <v>-0.20629999999999882</v>
      </c>
      <c r="H28" s="5">
        <f t="shared" si="1"/>
        <v>0.20629999999999882</v>
      </c>
    </row>
    <row r="29" spans="1:8" ht="15" hidden="1" customHeight="1">
      <c r="A29">
        <v>138.02025</v>
      </c>
      <c r="B29">
        <v>42.048659999999998</v>
      </c>
      <c r="C29">
        <v>17.212199999999999</v>
      </c>
      <c r="D29">
        <v>0.34339999999999998</v>
      </c>
      <c r="E29">
        <v>16.570499999999999</v>
      </c>
      <c r="F29">
        <v>0.31140000000000001</v>
      </c>
      <c r="G29" s="3">
        <f t="shared" si="0"/>
        <v>0.64170000000000016</v>
      </c>
      <c r="H29" s="5">
        <f t="shared" si="1"/>
        <v>-0.64170000000000016</v>
      </c>
    </row>
    <row r="30" spans="1:8" ht="15" hidden="1" customHeight="1">
      <c r="A30">
        <v>138.02612999999999</v>
      </c>
      <c r="B30">
        <v>42.058610000000002</v>
      </c>
      <c r="C30">
        <v>14.5425</v>
      </c>
      <c r="D30">
        <v>8.7790000000000007E-2</v>
      </c>
      <c r="E30">
        <v>14.477600000000001</v>
      </c>
      <c r="F30">
        <v>0.10174</v>
      </c>
      <c r="G30" s="3">
        <f t="shared" si="0"/>
        <v>6.4899999999999736E-2</v>
      </c>
      <c r="H30" s="5">
        <f t="shared" si="1"/>
        <v>-6.4899999999999736E-2</v>
      </c>
    </row>
    <row r="31" spans="1:8" ht="15" hidden="1" customHeight="1">
      <c r="A31">
        <v>138.01121000000001</v>
      </c>
      <c r="B31">
        <v>42.02646</v>
      </c>
      <c r="C31">
        <v>17.1113</v>
      </c>
      <c r="D31">
        <v>0.33645999999999998</v>
      </c>
      <c r="E31">
        <v>16.621600000000001</v>
      </c>
      <c r="F31">
        <v>0.32277</v>
      </c>
      <c r="G31" s="3">
        <f t="shared" si="0"/>
        <v>0.48969999999999914</v>
      </c>
      <c r="H31" s="5">
        <f t="shared" si="1"/>
        <v>-0.48969999999999914</v>
      </c>
    </row>
    <row r="32" spans="1:8" ht="15" hidden="1" customHeight="1">
      <c r="A32">
        <v>138.04523</v>
      </c>
      <c r="B32">
        <v>42.093020000000003</v>
      </c>
      <c r="C32">
        <v>14.3894</v>
      </c>
      <c r="D32">
        <v>8.1540000000000001E-2</v>
      </c>
      <c r="E32">
        <v>16.503599999999999</v>
      </c>
      <c r="F32">
        <v>0.29962</v>
      </c>
      <c r="G32" s="3">
        <f t="shared" si="0"/>
        <v>-2.1141999999999985</v>
      </c>
      <c r="H32" s="5">
        <f t="shared" si="1"/>
        <v>2.1141999999999985</v>
      </c>
    </row>
    <row r="33" spans="1:8" ht="15" hidden="1" customHeight="1">
      <c r="A33">
        <v>138.04612</v>
      </c>
      <c r="B33">
        <v>42.094909999999999</v>
      </c>
      <c r="C33">
        <v>14.431900000000001</v>
      </c>
      <c r="D33">
        <v>8.3199999999999996E-2</v>
      </c>
      <c r="E33">
        <v>14.472300000000001</v>
      </c>
      <c r="F33">
        <v>0.10349999999999999</v>
      </c>
      <c r="G33" s="3">
        <f t="shared" si="0"/>
        <v>-4.0399999999999991E-2</v>
      </c>
      <c r="H33" s="5">
        <f t="shared" si="1"/>
        <v>4.0399999999999991E-2</v>
      </c>
    </row>
    <row r="34" spans="1:8" ht="15" hidden="1" customHeight="1">
      <c r="A34">
        <v>138.01388</v>
      </c>
      <c r="B34">
        <v>42.025060000000003</v>
      </c>
      <c r="C34">
        <v>16.3369</v>
      </c>
      <c r="D34">
        <v>0.21479000000000001</v>
      </c>
      <c r="E34">
        <v>15.9621</v>
      </c>
      <c r="F34">
        <v>0.21879999999999999</v>
      </c>
      <c r="G34" s="3">
        <f t="shared" si="0"/>
        <v>0.37480000000000047</v>
      </c>
      <c r="H34" s="5">
        <f t="shared" si="1"/>
        <v>-0.37480000000000047</v>
      </c>
    </row>
    <row r="35" spans="1:8" hidden="1">
      <c r="A35">
        <v>138.02336</v>
      </c>
      <c r="B35">
        <v>42.041139999999999</v>
      </c>
      <c r="C35">
        <v>17.326699999999999</v>
      </c>
      <c r="D35">
        <v>0.39455000000000001</v>
      </c>
      <c r="E35">
        <v>16.584499999999998</v>
      </c>
      <c r="F35">
        <v>0.32695999999999997</v>
      </c>
      <c r="G35" s="3">
        <f t="shared" si="0"/>
        <v>0.74220000000000041</v>
      </c>
      <c r="H35" s="5">
        <f t="shared" si="1"/>
        <v>-0.74220000000000041</v>
      </c>
    </row>
    <row r="36" spans="1:8" ht="15" customHeight="1">
      <c r="A36">
        <v>138.04458</v>
      </c>
      <c r="B36">
        <v>42.079059999999998</v>
      </c>
      <c r="C36">
        <v>16.887</v>
      </c>
      <c r="D36">
        <v>0.29303000000000001</v>
      </c>
      <c r="E36">
        <v>17.034500000000001</v>
      </c>
      <c r="F36">
        <v>0.44007000000000002</v>
      </c>
      <c r="G36" s="3">
        <f t="shared" si="0"/>
        <v>-0.14750000000000085</v>
      </c>
      <c r="H36" s="5">
        <f t="shared" si="1"/>
        <v>0.14750000000000085</v>
      </c>
    </row>
    <row r="37" spans="1:8" ht="15" hidden="1" customHeight="1">
      <c r="A37">
        <v>138.02761000000001</v>
      </c>
      <c r="B37">
        <v>42.040559999999999</v>
      </c>
      <c r="C37">
        <v>16.913399999999999</v>
      </c>
      <c r="D37">
        <v>0.29261999999999999</v>
      </c>
      <c r="E37">
        <v>16.456600000000002</v>
      </c>
      <c r="F37">
        <v>0.29587999999999998</v>
      </c>
      <c r="G37" s="3">
        <f t="shared" si="0"/>
        <v>0.45679999999999765</v>
      </c>
      <c r="H37" s="5">
        <f t="shared" si="1"/>
        <v>-0.45679999999999765</v>
      </c>
    </row>
    <row r="38" spans="1:8" ht="15" hidden="1" customHeight="1">
      <c r="A38">
        <v>138.05036000000001</v>
      </c>
      <c r="B38">
        <v>42.087269999999997</v>
      </c>
      <c r="C38">
        <v>17.1706</v>
      </c>
      <c r="D38">
        <v>0.34877000000000002</v>
      </c>
      <c r="E38">
        <v>16.863</v>
      </c>
      <c r="F38">
        <v>0.38844000000000001</v>
      </c>
      <c r="G38" s="3">
        <f t="shared" si="0"/>
        <v>0.30760000000000076</v>
      </c>
      <c r="H38" s="5">
        <f t="shared" si="1"/>
        <v>-0.30760000000000076</v>
      </c>
    </row>
    <row r="39" spans="1:8" ht="15" hidden="1" customHeight="1">
      <c r="A39">
        <v>138.02250000000001</v>
      </c>
      <c r="B39">
        <v>42.02317</v>
      </c>
      <c r="C39">
        <v>13.9084</v>
      </c>
      <c r="D39">
        <v>6.4930000000000002E-2</v>
      </c>
      <c r="E39">
        <v>13.8428</v>
      </c>
      <c r="F39">
        <v>7.4840000000000004E-2</v>
      </c>
      <c r="G39" s="3">
        <f t="shared" si="0"/>
        <v>6.5599999999999881E-2</v>
      </c>
      <c r="H39" s="5">
        <f t="shared" si="1"/>
        <v>-6.5599999999999881E-2</v>
      </c>
    </row>
    <row r="40" spans="1:8" ht="15" hidden="1" customHeight="1">
      <c r="A40">
        <v>138.05812</v>
      </c>
      <c r="B40">
        <v>42.098140000000001</v>
      </c>
      <c r="C40">
        <v>16.9755</v>
      </c>
      <c r="D40">
        <v>0.30020999999999998</v>
      </c>
      <c r="E40">
        <v>16.810500000000001</v>
      </c>
      <c r="F40">
        <v>0.41699999999999998</v>
      </c>
      <c r="G40" s="3">
        <f t="shared" si="0"/>
        <v>0.16499999999999915</v>
      </c>
      <c r="H40" s="5">
        <f t="shared" si="1"/>
        <v>-0.16499999999999915</v>
      </c>
    </row>
    <row r="41" spans="1:8" ht="15" hidden="1" customHeight="1">
      <c r="A41">
        <v>138.02551</v>
      </c>
      <c r="B41">
        <v>42.028039999999997</v>
      </c>
      <c r="C41">
        <v>15.9392</v>
      </c>
      <c r="D41">
        <v>0.17546</v>
      </c>
      <c r="E41">
        <v>15.8314</v>
      </c>
      <c r="F41">
        <v>0.20358999999999999</v>
      </c>
      <c r="G41" s="3">
        <f t="shared" si="0"/>
        <v>0.10779999999999923</v>
      </c>
      <c r="H41" s="5">
        <f t="shared" si="1"/>
        <v>-0.10779999999999923</v>
      </c>
    </row>
    <row r="42" spans="1:8" ht="15" hidden="1" customHeight="1">
      <c r="A42">
        <v>138.02652</v>
      </c>
      <c r="B42">
        <v>42.025660000000002</v>
      </c>
      <c r="C42">
        <v>16.3032</v>
      </c>
      <c r="D42">
        <v>0.21318999999999999</v>
      </c>
      <c r="E42">
        <v>15.9445</v>
      </c>
      <c r="F42">
        <v>0.21933</v>
      </c>
      <c r="G42" s="3">
        <f t="shared" si="0"/>
        <v>0.35870000000000068</v>
      </c>
      <c r="H42" s="5">
        <f t="shared" si="1"/>
        <v>-0.35870000000000068</v>
      </c>
    </row>
    <row r="43" spans="1:8" ht="15" hidden="1" customHeight="1">
      <c r="A43">
        <v>138.02791999999999</v>
      </c>
      <c r="B43">
        <v>42.024590000000003</v>
      </c>
      <c r="C43">
        <v>17.386900000000001</v>
      </c>
      <c r="D43">
        <v>0.40694000000000002</v>
      </c>
      <c r="E43">
        <v>15.7148</v>
      </c>
      <c r="F43">
        <v>0.19253999999999999</v>
      </c>
      <c r="G43" s="3">
        <f t="shared" si="0"/>
        <v>1.6721000000000004</v>
      </c>
      <c r="H43" s="5">
        <f t="shared" si="1"/>
        <v>-1.6721000000000004</v>
      </c>
    </row>
    <row r="44" spans="1:8" ht="15" hidden="1" customHeight="1">
      <c r="A44">
        <v>138.05634000000001</v>
      </c>
      <c r="B44">
        <v>42.087829999999997</v>
      </c>
      <c r="C44">
        <v>16.272600000000001</v>
      </c>
      <c r="D44">
        <v>0.20735999999999999</v>
      </c>
      <c r="E44">
        <v>16.1982</v>
      </c>
      <c r="F44">
        <v>0.25234000000000001</v>
      </c>
      <c r="G44" s="3">
        <f t="shared" si="0"/>
        <v>7.4400000000000688E-2</v>
      </c>
      <c r="H44" s="5">
        <f t="shared" si="1"/>
        <v>-7.4400000000000688E-2</v>
      </c>
    </row>
    <row r="45" spans="1:8" ht="15" hidden="1" customHeight="1">
      <c r="A45">
        <v>138.03163000000001</v>
      </c>
      <c r="B45">
        <v>42.028919999999999</v>
      </c>
      <c r="C45">
        <v>17.1387</v>
      </c>
      <c r="D45">
        <v>0.34848000000000001</v>
      </c>
      <c r="E45">
        <v>16.696400000000001</v>
      </c>
      <c r="F45">
        <v>0.33271000000000001</v>
      </c>
      <c r="G45" s="3">
        <f t="shared" si="0"/>
        <v>0.44229999999999947</v>
      </c>
      <c r="H45" s="5">
        <f t="shared" si="1"/>
        <v>-0.44229999999999947</v>
      </c>
    </row>
    <row r="46" spans="1:8" hidden="1">
      <c r="A46">
        <v>138.06513000000001</v>
      </c>
      <c r="B46">
        <v>42.096850000000003</v>
      </c>
      <c r="C46">
        <v>16.235499999999998</v>
      </c>
      <c r="D46">
        <v>0.20455999999999999</v>
      </c>
      <c r="E46">
        <v>16.151299999999999</v>
      </c>
      <c r="F46">
        <v>0.27262999999999998</v>
      </c>
      <c r="G46" s="3">
        <f t="shared" si="0"/>
        <v>8.4199999999999164E-2</v>
      </c>
      <c r="H46" s="5">
        <f t="shared" si="1"/>
        <v>-8.4199999999999164E-2</v>
      </c>
    </row>
    <row r="47" spans="1:8" hidden="1">
      <c r="A47">
        <v>138.03124</v>
      </c>
      <c r="B47">
        <v>42.024070000000002</v>
      </c>
      <c r="C47">
        <v>16.6539</v>
      </c>
      <c r="D47">
        <v>0.25431999999999999</v>
      </c>
      <c r="E47">
        <v>16.493600000000001</v>
      </c>
      <c r="F47">
        <v>0.28782999999999997</v>
      </c>
      <c r="G47" s="3">
        <f t="shared" si="0"/>
        <v>0.16029999999999944</v>
      </c>
      <c r="H47" s="5">
        <f t="shared" si="1"/>
        <v>-0.16029999999999944</v>
      </c>
    </row>
    <row r="48" spans="1:8" ht="15" hidden="1" customHeight="1">
      <c r="A48">
        <v>138.06231</v>
      </c>
      <c r="B48">
        <v>42.087870000000002</v>
      </c>
      <c r="C48">
        <v>17.404</v>
      </c>
      <c r="D48">
        <v>0.38735999999999998</v>
      </c>
      <c r="E48">
        <v>16.865500000000001</v>
      </c>
      <c r="F48">
        <v>0.39327000000000001</v>
      </c>
      <c r="G48" s="3">
        <f t="shared" si="0"/>
        <v>0.53849999999999909</v>
      </c>
      <c r="H48" s="5">
        <f t="shared" si="1"/>
        <v>-0.53849999999999909</v>
      </c>
    </row>
    <row r="49" spans="1:8" ht="15" hidden="1" customHeight="1">
      <c r="A49">
        <v>138.03398000000001</v>
      </c>
      <c r="B49">
        <v>42.025840000000002</v>
      </c>
      <c r="C49">
        <v>16.8109</v>
      </c>
      <c r="D49">
        <v>0.28470000000000001</v>
      </c>
      <c r="E49">
        <v>16.115500000000001</v>
      </c>
      <c r="F49">
        <v>0.23896000000000001</v>
      </c>
      <c r="G49" s="3">
        <f t="shared" si="0"/>
        <v>0.69539999999999935</v>
      </c>
      <c r="H49" s="5">
        <f t="shared" si="1"/>
        <v>-0.69539999999999935</v>
      </c>
    </row>
    <row r="50" spans="1:8" hidden="1">
      <c r="A50">
        <v>138.03512000000001</v>
      </c>
      <c r="B50">
        <v>42.026249999999997</v>
      </c>
      <c r="C50">
        <v>16.9541</v>
      </c>
      <c r="D50">
        <v>0.29959999999999998</v>
      </c>
      <c r="E50">
        <v>16.1526</v>
      </c>
      <c r="F50">
        <v>0.24592</v>
      </c>
      <c r="G50" s="3">
        <f t="shared" si="0"/>
        <v>0.80150000000000077</v>
      </c>
      <c r="H50" s="5">
        <f t="shared" si="1"/>
        <v>-0.80150000000000077</v>
      </c>
    </row>
    <row r="51" spans="1:8" hidden="1">
      <c r="A51">
        <v>138.05092999999999</v>
      </c>
      <c r="B51">
        <v>42.059750000000001</v>
      </c>
      <c r="C51">
        <v>16.546399999999998</v>
      </c>
      <c r="D51">
        <v>0.23957000000000001</v>
      </c>
      <c r="E51">
        <v>15.840199999999999</v>
      </c>
      <c r="F51">
        <v>0.20638000000000001</v>
      </c>
      <c r="G51" s="3">
        <f t="shared" si="0"/>
        <v>0.70619999999999905</v>
      </c>
      <c r="H51" s="5">
        <f t="shared" si="1"/>
        <v>-0.70619999999999905</v>
      </c>
    </row>
    <row r="52" spans="1:8" ht="15" hidden="1" customHeight="1">
      <c r="A52">
        <v>138.03756999999999</v>
      </c>
      <c r="B52">
        <v>42.031440000000003</v>
      </c>
      <c r="C52">
        <v>16.378299999999999</v>
      </c>
      <c r="D52">
        <v>0.22891</v>
      </c>
      <c r="E52">
        <v>16.059000000000001</v>
      </c>
      <c r="F52">
        <v>0.23313</v>
      </c>
      <c r="G52" s="3">
        <f t="shared" si="0"/>
        <v>0.31929999999999836</v>
      </c>
      <c r="H52" s="5">
        <f t="shared" si="1"/>
        <v>-0.31929999999999836</v>
      </c>
    </row>
    <row r="53" spans="1:8" ht="15" hidden="1" customHeight="1">
      <c r="A53">
        <v>138.06652</v>
      </c>
      <c r="B53">
        <v>42.082180000000001</v>
      </c>
      <c r="C53">
        <v>17.444800000000001</v>
      </c>
      <c r="D53">
        <v>0.39054</v>
      </c>
      <c r="E53">
        <v>17.0868</v>
      </c>
      <c r="F53">
        <v>0.43319000000000002</v>
      </c>
      <c r="G53" s="3">
        <f t="shared" si="0"/>
        <v>0.35800000000000054</v>
      </c>
      <c r="H53" s="5">
        <f t="shared" si="1"/>
        <v>-0.35800000000000054</v>
      </c>
    </row>
    <row r="54" spans="1:8" ht="15" hidden="1" customHeight="1">
      <c r="A54">
        <v>138.04934</v>
      </c>
      <c r="B54">
        <v>42.031199999999998</v>
      </c>
      <c r="C54">
        <v>16.232099999999999</v>
      </c>
      <c r="D54">
        <v>0.20469000000000001</v>
      </c>
      <c r="E54">
        <v>15.4009</v>
      </c>
      <c r="F54">
        <v>0.16005</v>
      </c>
      <c r="G54" s="3">
        <f t="shared" si="0"/>
        <v>0.83119999999999905</v>
      </c>
      <c r="H54" s="5">
        <f t="shared" si="1"/>
        <v>-0.83119999999999905</v>
      </c>
    </row>
    <row r="55" spans="1:8" ht="15" hidden="1" customHeight="1">
      <c r="A55">
        <v>138.06881000000001</v>
      </c>
      <c r="B55">
        <v>42.072929999999999</v>
      </c>
      <c r="C55">
        <v>17.324999999999999</v>
      </c>
      <c r="D55">
        <v>0.36342000000000002</v>
      </c>
      <c r="E55">
        <v>16.683900000000001</v>
      </c>
      <c r="F55">
        <v>0.32880999999999999</v>
      </c>
      <c r="G55" s="3">
        <f t="shared" si="0"/>
        <v>0.641099999999998</v>
      </c>
      <c r="H55" s="5">
        <f t="shared" si="1"/>
        <v>-0.641099999999998</v>
      </c>
    </row>
    <row r="56" spans="1:8" ht="15" hidden="1" customHeight="1">
      <c r="A56">
        <v>138.04792</v>
      </c>
      <c r="B56">
        <v>42.024149999999999</v>
      </c>
      <c r="C56">
        <v>15.7713</v>
      </c>
      <c r="D56">
        <v>0.16117999999999999</v>
      </c>
      <c r="E56">
        <v>15.6144</v>
      </c>
      <c r="F56">
        <v>0.19384999999999999</v>
      </c>
      <c r="G56" s="3">
        <f t="shared" si="0"/>
        <v>0.15690000000000026</v>
      </c>
      <c r="H56" s="5">
        <f t="shared" si="1"/>
        <v>-0.15690000000000026</v>
      </c>
    </row>
    <row r="57" spans="1:8" ht="15" hidden="1" customHeight="1">
      <c r="A57">
        <v>138.04754</v>
      </c>
      <c r="B57">
        <v>42.022840000000002</v>
      </c>
      <c r="C57">
        <v>14.214</v>
      </c>
      <c r="D57">
        <v>9.8549999999999999E-2</v>
      </c>
      <c r="E57">
        <v>14.175000000000001</v>
      </c>
      <c r="F57">
        <v>0.11429</v>
      </c>
      <c r="G57" s="3">
        <f t="shared" si="0"/>
        <v>3.8999999999999702E-2</v>
      </c>
      <c r="H57" s="5">
        <f t="shared" si="1"/>
        <v>-3.8999999999999702E-2</v>
      </c>
    </row>
    <row r="58" spans="1:8" ht="15" hidden="1" customHeight="1">
      <c r="A58">
        <v>138.04822999999999</v>
      </c>
      <c r="B58">
        <v>42.021769999999997</v>
      </c>
      <c r="C58">
        <v>14.2</v>
      </c>
      <c r="D58">
        <v>7.4690000000000006E-2</v>
      </c>
      <c r="E58">
        <v>14.154</v>
      </c>
      <c r="F58">
        <v>8.7749999999999995E-2</v>
      </c>
      <c r="G58" s="3">
        <f t="shared" si="0"/>
        <v>4.5999999999999375E-2</v>
      </c>
      <c r="H58" s="5">
        <f t="shared" si="1"/>
        <v>-4.5999999999999375E-2</v>
      </c>
    </row>
    <row r="59" spans="1:8" ht="15" hidden="1" customHeight="1">
      <c r="A59">
        <v>138.05769000000001</v>
      </c>
      <c r="B59">
        <v>42.046860000000002</v>
      </c>
      <c r="C59">
        <v>17.136800000000001</v>
      </c>
      <c r="D59">
        <v>0.32908999999999999</v>
      </c>
      <c r="E59">
        <v>16.808499999999999</v>
      </c>
      <c r="F59">
        <v>0.35443999999999998</v>
      </c>
      <c r="G59" s="3">
        <f t="shared" si="0"/>
        <v>0.32830000000000226</v>
      </c>
      <c r="H59" s="5">
        <f t="shared" si="1"/>
        <v>-0.32830000000000226</v>
      </c>
    </row>
    <row r="60" spans="1:8" ht="15" hidden="1" customHeight="1">
      <c r="A60">
        <v>138.06498999999999</v>
      </c>
      <c r="B60">
        <v>42.063330000000001</v>
      </c>
      <c r="C60">
        <v>17.146999999999998</v>
      </c>
      <c r="D60">
        <v>0.33041999999999999</v>
      </c>
      <c r="E60">
        <v>17.044699999999999</v>
      </c>
      <c r="F60">
        <v>0.40612999999999999</v>
      </c>
      <c r="G60" s="3">
        <f t="shared" si="0"/>
        <v>0.10229999999999961</v>
      </c>
      <c r="H60" s="5">
        <f t="shared" si="1"/>
        <v>-0.10229999999999961</v>
      </c>
    </row>
    <row r="61" spans="1:8" ht="15" hidden="1" customHeight="1">
      <c r="A61">
        <v>138.08107000000001</v>
      </c>
      <c r="B61">
        <v>42.08475</v>
      </c>
      <c r="C61">
        <v>15.736800000000001</v>
      </c>
      <c r="D61">
        <v>0.15873000000000001</v>
      </c>
      <c r="E61">
        <v>15.6691</v>
      </c>
      <c r="F61">
        <v>0.18417</v>
      </c>
      <c r="G61" s="3">
        <f t="shared" si="0"/>
        <v>6.7700000000000315E-2</v>
      </c>
      <c r="H61" s="5">
        <f t="shared" si="1"/>
        <v>-6.7700000000000315E-2</v>
      </c>
    </row>
    <row r="62" spans="1:8" ht="15" hidden="1" customHeight="1">
      <c r="A62">
        <v>138.06524999999999</v>
      </c>
      <c r="B62">
        <v>42.048780000000001</v>
      </c>
      <c r="C62">
        <v>16.799099999999999</v>
      </c>
      <c r="D62">
        <v>0.27428999999999998</v>
      </c>
      <c r="E62">
        <v>16.1769</v>
      </c>
      <c r="F62">
        <v>0.2445</v>
      </c>
      <c r="G62" s="3">
        <f t="shared" si="0"/>
        <v>0.62219999999999942</v>
      </c>
      <c r="H62" s="5">
        <f t="shared" si="1"/>
        <v>-0.62219999999999942</v>
      </c>
    </row>
    <row r="63" spans="1:8" ht="15" hidden="1" customHeight="1">
      <c r="A63">
        <v>138.05125000000001</v>
      </c>
      <c r="B63">
        <v>42.020629999999997</v>
      </c>
      <c r="C63">
        <v>14.1791</v>
      </c>
      <c r="D63">
        <v>7.3770000000000002E-2</v>
      </c>
      <c r="E63">
        <v>14.117100000000001</v>
      </c>
      <c r="F63">
        <v>8.5559999999999997E-2</v>
      </c>
      <c r="G63" s="3">
        <f t="shared" si="0"/>
        <v>6.1999999999999389E-2</v>
      </c>
      <c r="H63" s="5">
        <f t="shared" si="1"/>
        <v>-6.1999999999999389E-2</v>
      </c>
    </row>
    <row r="64" spans="1:8" ht="15" hidden="1" customHeight="1">
      <c r="A64">
        <v>138.06168</v>
      </c>
      <c r="B64">
        <v>42.030630000000002</v>
      </c>
      <c r="C64">
        <v>10.013500000000001</v>
      </c>
      <c r="D64">
        <v>1.0999999999999999E-2</v>
      </c>
      <c r="E64">
        <v>9.9894999999999996</v>
      </c>
      <c r="F64">
        <v>1.2319999999999999E-2</v>
      </c>
      <c r="G64" s="3">
        <f t="shared" si="0"/>
        <v>2.4000000000000909E-2</v>
      </c>
      <c r="H64" s="5">
        <f t="shared" si="1"/>
        <v>-2.4000000000000909E-2</v>
      </c>
    </row>
    <row r="65" spans="1:8" ht="15" hidden="1" customHeight="1">
      <c r="A65">
        <v>138.07975999999999</v>
      </c>
      <c r="B65">
        <v>42.076970000000003</v>
      </c>
      <c r="C65">
        <v>16.785699999999999</v>
      </c>
      <c r="D65">
        <v>0.27104</v>
      </c>
      <c r="E65">
        <v>16.302</v>
      </c>
      <c r="F65">
        <v>0.25992999999999999</v>
      </c>
      <c r="G65" s="3">
        <f t="shared" si="0"/>
        <v>0.48369999999999891</v>
      </c>
      <c r="H65" s="5">
        <f t="shared" si="1"/>
        <v>-0.48369999999999891</v>
      </c>
    </row>
    <row r="66" spans="1:8" ht="15" hidden="1" customHeight="1">
      <c r="A66">
        <v>138.07033000000001</v>
      </c>
      <c r="B66">
        <v>42.053989999999999</v>
      </c>
      <c r="C66">
        <v>16.4344</v>
      </c>
      <c r="D66">
        <v>0.22686999999999999</v>
      </c>
      <c r="E66">
        <v>15.635899999999999</v>
      </c>
      <c r="F66">
        <v>0.18545</v>
      </c>
      <c r="G66" s="3">
        <f t="shared" si="0"/>
        <v>0.79850000000000065</v>
      </c>
      <c r="H66" s="5">
        <f t="shared" si="1"/>
        <v>-0.79850000000000065</v>
      </c>
    </row>
    <row r="67" spans="1:8" hidden="1">
      <c r="A67">
        <v>138.06737000000001</v>
      </c>
      <c r="B67">
        <v>42.031089999999999</v>
      </c>
      <c r="C67">
        <v>16.355899999999998</v>
      </c>
      <c r="D67">
        <v>0.23397000000000001</v>
      </c>
      <c r="E67">
        <v>16.158899999999999</v>
      </c>
      <c r="F67">
        <v>0.26401000000000002</v>
      </c>
      <c r="G67" s="3">
        <f t="shared" ref="G67:G127" si="2">C67-E67</f>
        <v>0.19699999999999918</v>
      </c>
      <c r="H67" s="5">
        <f t="shared" ref="H67:H127" si="3">-G67</f>
        <v>-0.19699999999999918</v>
      </c>
    </row>
    <row r="68" spans="1:8" hidden="1">
      <c r="A68">
        <v>138.07147000000001</v>
      </c>
      <c r="B68">
        <v>42.047330000000002</v>
      </c>
      <c r="C68">
        <v>17.219799999999999</v>
      </c>
      <c r="D68">
        <v>0.34447</v>
      </c>
      <c r="E68">
        <v>16.827500000000001</v>
      </c>
      <c r="F68">
        <v>0.34388000000000002</v>
      </c>
      <c r="G68" s="3">
        <f t="shared" si="2"/>
        <v>0.39229999999999876</v>
      </c>
      <c r="H68" s="5">
        <f t="shared" si="3"/>
        <v>-0.39229999999999876</v>
      </c>
    </row>
    <row r="69" spans="1:8" hidden="1">
      <c r="A69">
        <v>138.06037000000001</v>
      </c>
      <c r="B69">
        <v>42.022320000000001</v>
      </c>
      <c r="C69">
        <v>17.0624</v>
      </c>
      <c r="D69">
        <v>0.32024999999999998</v>
      </c>
      <c r="E69">
        <v>16.663900000000002</v>
      </c>
      <c r="F69">
        <v>0.31849</v>
      </c>
      <c r="G69" s="3">
        <f t="shared" si="2"/>
        <v>0.39849999999999852</v>
      </c>
      <c r="H69" s="5">
        <f t="shared" si="3"/>
        <v>-0.39849999999999852</v>
      </c>
    </row>
    <row r="70" spans="1:8" ht="15" hidden="1" customHeight="1">
      <c r="A70">
        <v>138.08510000000001</v>
      </c>
      <c r="B70">
        <v>42.090769999999999</v>
      </c>
      <c r="C70">
        <v>15.722</v>
      </c>
      <c r="D70">
        <v>0.15731000000000001</v>
      </c>
      <c r="E70">
        <v>15.553000000000001</v>
      </c>
      <c r="F70">
        <v>0.18187</v>
      </c>
      <c r="G70" s="3">
        <f t="shared" si="2"/>
        <v>0.16899999999999871</v>
      </c>
      <c r="H70" s="5">
        <f t="shared" si="3"/>
        <v>-0.16899999999999871</v>
      </c>
    </row>
    <row r="71" spans="1:8" hidden="1">
      <c r="A71">
        <v>138.05985999999999</v>
      </c>
      <c r="B71">
        <v>42.011679999999998</v>
      </c>
      <c r="C71">
        <v>16.6172</v>
      </c>
      <c r="D71">
        <v>0.25002000000000002</v>
      </c>
      <c r="E71">
        <v>16.2956</v>
      </c>
      <c r="F71">
        <v>0.26744000000000001</v>
      </c>
      <c r="G71" s="3">
        <f t="shared" si="2"/>
        <v>0.32160000000000011</v>
      </c>
      <c r="H71" s="5">
        <f t="shared" si="3"/>
        <v>-0.32160000000000011</v>
      </c>
    </row>
    <row r="72" spans="1:8" ht="15" hidden="1" customHeight="1">
      <c r="A72">
        <v>138.0763</v>
      </c>
      <c r="B72">
        <v>42.043959999999998</v>
      </c>
      <c r="C72">
        <v>15.600899999999999</v>
      </c>
      <c r="D72">
        <v>0.14888999999999999</v>
      </c>
      <c r="E72">
        <v>15.451000000000001</v>
      </c>
      <c r="F72">
        <v>0.16497000000000001</v>
      </c>
      <c r="G72" s="3">
        <f t="shared" si="2"/>
        <v>0.14989999999999881</v>
      </c>
      <c r="H72" s="5">
        <f t="shared" si="3"/>
        <v>-0.14989999999999881</v>
      </c>
    </row>
    <row r="73" spans="1:8" ht="15" hidden="1" customHeight="1">
      <c r="A73">
        <v>138.06759</v>
      </c>
      <c r="B73">
        <v>42.025030000000001</v>
      </c>
      <c r="C73">
        <v>17.0549</v>
      </c>
      <c r="D73">
        <v>0.32922000000000001</v>
      </c>
      <c r="E73">
        <v>16.7441</v>
      </c>
      <c r="F73">
        <v>0.32855000000000001</v>
      </c>
      <c r="G73" s="3">
        <f t="shared" si="2"/>
        <v>0.31080000000000041</v>
      </c>
      <c r="H73" s="5">
        <f t="shared" si="3"/>
        <v>-0.31080000000000041</v>
      </c>
    </row>
    <row r="74" spans="1:8" ht="15" hidden="1" customHeight="1">
      <c r="A74">
        <v>138.08595</v>
      </c>
      <c r="B74">
        <v>42.060870000000001</v>
      </c>
      <c r="C74">
        <v>15.109500000000001</v>
      </c>
      <c r="D74">
        <v>0.11564000000000001</v>
      </c>
      <c r="E74">
        <v>15.1831</v>
      </c>
      <c r="F74">
        <v>0.14409</v>
      </c>
      <c r="G74" s="3">
        <f t="shared" si="2"/>
        <v>-7.3599999999999E-2</v>
      </c>
      <c r="H74" s="5">
        <f t="shared" si="3"/>
        <v>7.3599999999999E-2</v>
      </c>
    </row>
    <row r="75" spans="1:8" hidden="1">
      <c r="A75">
        <v>138.07894999999999</v>
      </c>
      <c r="B75">
        <v>42.038499999999999</v>
      </c>
      <c r="C75">
        <v>16.830100000000002</v>
      </c>
      <c r="D75">
        <v>0.28033999999999998</v>
      </c>
      <c r="E75">
        <v>16.442799999999998</v>
      </c>
      <c r="F75">
        <v>0.29920000000000002</v>
      </c>
      <c r="G75" s="3">
        <f t="shared" si="2"/>
        <v>0.38730000000000331</v>
      </c>
      <c r="H75" s="5">
        <f t="shared" si="3"/>
        <v>-0.38730000000000331</v>
      </c>
    </row>
    <row r="76" spans="1:8" ht="15" hidden="1" customHeight="1">
      <c r="A76">
        <v>138.07793000000001</v>
      </c>
      <c r="B76">
        <v>42.037350000000004</v>
      </c>
      <c r="C76">
        <v>17.572600000000001</v>
      </c>
      <c r="D76">
        <v>0.43646000000000001</v>
      </c>
      <c r="E76">
        <v>16.845700000000001</v>
      </c>
      <c r="F76">
        <v>0.3821</v>
      </c>
      <c r="G76" s="3">
        <f t="shared" si="2"/>
        <v>0.72690000000000055</v>
      </c>
      <c r="H76" s="5">
        <f t="shared" si="3"/>
        <v>-0.72690000000000055</v>
      </c>
    </row>
    <row r="77" spans="1:8" hidden="1">
      <c r="A77">
        <v>138.10043999999999</v>
      </c>
      <c r="B77">
        <v>42.083939999999998</v>
      </c>
      <c r="C77">
        <v>14.631600000000001</v>
      </c>
      <c r="D77">
        <v>9.1579999999999995E-2</v>
      </c>
      <c r="E77">
        <v>14.668200000000001</v>
      </c>
      <c r="F77">
        <v>0.11279</v>
      </c>
      <c r="G77" s="3">
        <f t="shared" si="2"/>
        <v>-3.6599999999999966E-2</v>
      </c>
      <c r="H77" s="5">
        <f t="shared" si="3"/>
        <v>3.6599999999999966E-2</v>
      </c>
    </row>
    <row r="78" spans="1:8" hidden="1">
      <c r="A78">
        <v>138.10765000000001</v>
      </c>
      <c r="B78">
        <v>42.095669999999998</v>
      </c>
      <c r="C78">
        <v>16.423200000000001</v>
      </c>
      <c r="D78">
        <v>0.22922000000000001</v>
      </c>
      <c r="E78">
        <v>16.0929</v>
      </c>
      <c r="F78">
        <v>0.24889</v>
      </c>
      <c r="G78" s="3">
        <f t="shared" si="2"/>
        <v>0.33030000000000115</v>
      </c>
      <c r="H78" s="5">
        <f t="shared" si="3"/>
        <v>-0.33030000000000115</v>
      </c>
    </row>
    <row r="79" spans="1:8" ht="15" hidden="1" customHeight="1">
      <c r="A79">
        <v>138.08439000000001</v>
      </c>
      <c r="B79">
        <v>42.043970000000002</v>
      </c>
      <c r="C79">
        <v>16.953800000000001</v>
      </c>
      <c r="D79">
        <v>0.29959000000000002</v>
      </c>
      <c r="E79">
        <v>16.6556</v>
      </c>
      <c r="F79">
        <v>0.32155</v>
      </c>
      <c r="G79" s="3">
        <f t="shared" si="2"/>
        <v>0.29820000000000135</v>
      </c>
      <c r="H79" s="5">
        <f t="shared" si="3"/>
        <v>-0.29820000000000135</v>
      </c>
    </row>
    <row r="80" spans="1:8" ht="15" hidden="1" customHeight="1">
      <c r="A80">
        <v>138.10934</v>
      </c>
      <c r="B80">
        <v>42.085160000000002</v>
      </c>
      <c r="C80">
        <v>16.744399999999999</v>
      </c>
      <c r="D80">
        <v>0.26579000000000003</v>
      </c>
      <c r="E80">
        <v>15.9887</v>
      </c>
      <c r="F80">
        <v>0.22242000000000001</v>
      </c>
      <c r="G80" s="3">
        <f t="shared" si="2"/>
        <v>0.75569999999999915</v>
      </c>
      <c r="H80" s="5">
        <f t="shared" si="3"/>
        <v>-0.75569999999999915</v>
      </c>
    </row>
    <row r="81" spans="1:8" ht="15" hidden="1" customHeight="1">
      <c r="A81">
        <v>138.10989000000001</v>
      </c>
      <c r="B81">
        <v>42.084310000000002</v>
      </c>
      <c r="C81">
        <v>16.8596</v>
      </c>
      <c r="D81">
        <v>0.30904999999999999</v>
      </c>
      <c r="E81">
        <v>16.132899999999999</v>
      </c>
      <c r="F81">
        <v>0.26518000000000003</v>
      </c>
      <c r="G81" s="3">
        <f t="shared" si="2"/>
        <v>0.72670000000000101</v>
      </c>
      <c r="H81" s="5">
        <f t="shared" si="3"/>
        <v>-0.72670000000000101</v>
      </c>
    </row>
    <row r="82" spans="1:8" ht="15" hidden="1" customHeight="1">
      <c r="A82">
        <v>138.08475000000001</v>
      </c>
      <c r="B82">
        <v>42.027619999999999</v>
      </c>
      <c r="C82">
        <v>16.8811</v>
      </c>
      <c r="D82">
        <v>0.28416000000000002</v>
      </c>
      <c r="E82">
        <v>16.580100000000002</v>
      </c>
      <c r="F82">
        <v>0.30820999999999998</v>
      </c>
      <c r="G82" s="3">
        <f t="shared" si="2"/>
        <v>0.30099999999999838</v>
      </c>
      <c r="H82" s="5">
        <f t="shared" si="3"/>
        <v>-0.30099999999999838</v>
      </c>
    </row>
    <row r="83" spans="1:8" ht="15" customHeight="1">
      <c r="A83">
        <v>138.08330000000001</v>
      </c>
      <c r="B83">
        <v>42.023049999999998</v>
      </c>
      <c r="C83">
        <v>16.6906</v>
      </c>
      <c r="D83">
        <v>0.28327000000000002</v>
      </c>
      <c r="E83">
        <v>16.8751</v>
      </c>
      <c r="F83">
        <v>0.38117000000000001</v>
      </c>
      <c r="G83" s="3">
        <f t="shared" si="2"/>
        <v>-0.18449999999999989</v>
      </c>
      <c r="H83" s="5">
        <f t="shared" si="3"/>
        <v>0.18449999999999989</v>
      </c>
    </row>
    <row r="84" spans="1:8" ht="15" hidden="1" customHeight="1">
      <c r="A84">
        <v>138.09752</v>
      </c>
      <c r="B84">
        <v>42.050609999999999</v>
      </c>
      <c r="C84">
        <v>16.287400000000002</v>
      </c>
      <c r="D84">
        <v>0.21332999999999999</v>
      </c>
      <c r="E84">
        <v>15.9503</v>
      </c>
      <c r="F84">
        <v>0.22608</v>
      </c>
      <c r="G84" s="3">
        <f t="shared" si="2"/>
        <v>0.33710000000000129</v>
      </c>
      <c r="H84" s="5">
        <f t="shared" si="3"/>
        <v>-0.33710000000000129</v>
      </c>
    </row>
    <row r="85" spans="1:8" ht="15" hidden="1" customHeight="1">
      <c r="A85">
        <v>138.09880000000001</v>
      </c>
      <c r="B85">
        <v>42.050809999999998</v>
      </c>
      <c r="C85">
        <v>16.357500000000002</v>
      </c>
      <c r="D85">
        <v>0.2213</v>
      </c>
      <c r="E85">
        <v>16.031700000000001</v>
      </c>
      <c r="F85">
        <v>0.23480000000000001</v>
      </c>
      <c r="G85" s="3">
        <f t="shared" si="2"/>
        <v>0.32580000000000098</v>
      </c>
      <c r="H85" s="5">
        <f t="shared" si="3"/>
        <v>-0.32580000000000098</v>
      </c>
    </row>
    <row r="86" spans="1:8" ht="15" hidden="1" customHeight="1">
      <c r="A86">
        <v>138.08428000000001</v>
      </c>
      <c r="B86">
        <v>42.022089999999999</v>
      </c>
      <c r="C86">
        <v>16.795999999999999</v>
      </c>
      <c r="D86">
        <v>0.28259000000000001</v>
      </c>
      <c r="E86">
        <v>16.614100000000001</v>
      </c>
      <c r="F86">
        <v>0.31314999999999998</v>
      </c>
      <c r="G86" s="3">
        <f t="shared" si="2"/>
        <v>0.18189999999999884</v>
      </c>
      <c r="H86" s="5">
        <f t="shared" si="3"/>
        <v>-0.18189999999999884</v>
      </c>
    </row>
    <row r="87" spans="1:8" ht="15" hidden="1" customHeight="1">
      <c r="A87">
        <v>138.08537999999999</v>
      </c>
      <c r="B87">
        <v>42.020389999999999</v>
      </c>
      <c r="C87">
        <v>15.276899999999999</v>
      </c>
      <c r="D87">
        <v>0.12597</v>
      </c>
      <c r="E87">
        <v>15.2235</v>
      </c>
      <c r="F87">
        <v>0.14882999999999999</v>
      </c>
      <c r="G87" s="3">
        <f t="shared" si="2"/>
        <v>5.3399999999999892E-2</v>
      </c>
      <c r="H87" s="5">
        <f t="shared" si="3"/>
        <v>-5.3399999999999892E-2</v>
      </c>
    </row>
    <row r="88" spans="1:8" ht="15" hidden="1" customHeight="1">
      <c r="A88">
        <v>138.09693999999999</v>
      </c>
      <c r="B88">
        <v>42.04034</v>
      </c>
      <c r="C88">
        <v>16.860600000000002</v>
      </c>
      <c r="D88">
        <v>0.28083999999999998</v>
      </c>
      <c r="E88">
        <v>16.5669</v>
      </c>
      <c r="F88">
        <v>0.30425999999999997</v>
      </c>
      <c r="G88" s="3">
        <f t="shared" si="2"/>
        <v>0.29370000000000118</v>
      </c>
      <c r="H88" s="5">
        <f t="shared" si="3"/>
        <v>-0.29370000000000118</v>
      </c>
    </row>
    <row r="89" spans="1:8" ht="15" hidden="1" customHeight="1">
      <c r="A89">
        <v>138.11655999999999</v>
      </c>
      <c r="B89">
        <v>42.080800000000004</v>
      </c>
      <c r="C89">
        <v>17.377099999999999</v>
      </c>
      <c r="D89">
        <v>0.37345</v>
      </c>
      <c r="E89">
        <v>17.051400000000001</v>
      </c>
      <c r="F89">
        <v>0.42133999999999999</v>
      </c>
      <c r="G89" s="3">
        <f t="shared" si="2"/>
        <v>0.32569999999999766</v>
      </c>
      <c r="H89" s="5">
        <f t="shared" si="3"/>
        <v>-0.32569999999999766</v>
      </c>
    </row>
    <row r="90" spans="1:8" ht="15" customHeight="1">
      <c r="A90">
        <v>138.10050000000001</v>
      </c>
      <c r="B90">
        <v>42.04383</v>
      </c>
      <c r="C90">
        <v>15.853400000000001</v>
      </c>
      <c r="D90">
        <v>0.16730999999999999</v>
      </c>
      <c r="E90">
        <v>15.9657</v>
      </c>
      <c r="F90">
        <v>0.21728</v>
      </c>
      <c r="G90" s="3">
        <f t="shared" si="2"/>
        <v>-0.1122999999999994</v>
      </c>
      <c r="H90" s="5">
        <f t="shared" si="3"/>
        <v>0.1122999999999994</v>
      </c>
    </row>
    <row r="91" spans="1:8" hidden="1">
      <c r="A91">
        <v>138.09268</v>
      </c>
      <c r="B91">
        <v>42.026789999999998</v>
      </c>
      <c r="C91">
        <v>16.535499999999999</v>
      </c>
      <c r="D91">
        <v>0.23663999999999999</v>
      </c>
      <c r="E91">
        <v>16.170300000000001</v>
      </c>
      <c r="F91">
        <v>0.24382000000000001</v>
      </c>
      <c r="G91" s="3">
        <f t="shared" si="2"/>
        <v>0.36519999999999797</v>
      </c>
      <c r="H91" s="5">
        <f t="shared" si="3"/>
        <v>-0.36519999999999797</v>
      </c>
    </row>
    <row r="92" spans="1:8" ht="15" customHeight="1">
      <c r="A92">
        <v>138.09603999999999</v>
      </c>
      <c r="B92">
        <v>42.034399999999998</v>
      </c>
      <c r="C92">
        <v>16.505400000000002</v>
      </c>
      <c r="D92">
        <v>0.23518</v>
      </c>
      <c r="E92">
        <v>16.729900000000001</v>
      </c>
      <c r="F92">
        <v>0.34683999999999998</v>
      </c>
      <c r="G92" s="3">
        <f t="shared" si="2"/>
        <v>-0.22449999999999903</v>
      </c>
      <c r="H92" s="5">
        <f t="shared" si="3"/>
        <v>0.22449999999999903</v>
      </c>
    </row>
    <row r="93" spans="1:8" hidden="1">
      <c r="A93">
        <v>138.09845000000001</v>
      </c>
      <c r="B93">
        <v>42.034469999999999</v>
      </c>
      <c r="C93">
        <v>16.435700000000001</v>
      </c>
      <c r="D93">
        <v>0.22785</v>
      </c>
      <c r="E93">
        <v>16.196999999999999</v>
      </c>
      <c r="F93">
        <v>0.25044</v>
      </c>
      <c r="G93" s="3">
        <f t="shared" si="2"/>
        <v>0.23870000000000147</v>
      </c>
      <c r="H93" s="5">
        <f t="shared" si="3"/>
        <v>-0.23870000000000147</v>
      </c>
    </row>
    <row r="94" spans="1:8" ht="15" hidden="1" customHeight="1">
      <c r="A94">
        <v>138.09190000000001</v>
      </c>
      <c r="B94">
        <v>42.02364</v>
      </c>
      <c r="C94">
        <v>17.504200000000001</v>
      </c>
      <c r="D94">
        <v>0.40564</v>
      </c>
      <c r="E94">
        <v>16.816500000000001</v>
      </c>
      <c r="F94">
        <v>0.35426999999999997</v>
      </c>
      <c r="G94" s="3">
        <f t="shared" si="2"/>
        <v>0.68769999999999953</v>
      </c>
      <c r="H94" s="5">
        <f t="shared" si="3"/>
        <v>-0.68769999999999953</v>
      </c>
    </row>
    <row r="95" spans="1:8" ht="15" hidden="1" customHeight="1">
      <c r="A95">
        <v>138.09993</v>
      </c>
      <c r="B95">
        <v>42.027549999999998</v>
      </c>
      <c r="C95">
        <v>16.7666</v>
      </c>
      <c r="D95">
        <v>0.26866000000000001</v>
      </c>
      <c r="E95">
        <v>16.449400000000001</v>
      </c>
      <c r="F95">
        <v>0.28709000000000001</v>
      </c>
      <c r="G95" s="3">
        <f t="shared" si="2"/>
        <v>0.3171999999999997</v>
      </c>
      <c r="H95" s="5">
        <f t="shared" si="3"/>
        <v>-0.3171999999999997</v>
      </c>
    </row>
    <row r="96" spans="1:8" ht="15" hidden="1" customHeight="1">
      <c r="A96">
        <v>138.1233</v>
      </c>
      <c r="B96">
        <v>42.073920000000001</v>
      </c>
      <c r="C96">
        <v>16.4785</v>
      </c>
      <c r="D96">
        <v>0.23294000000000001</v>
      </c>
      <c r="E96">
        <v>15.975199999999999</v>
      </c>
      <c r="F96">
        <v>0.22372</v>
      </c>
      <c r="G96" s="3">
        <f t="shared" si="2"/>
        <v>0.50330000000000119</v>
      </c>
      <c r="H96" s="5">
        <f t="shared" si="3"/>
        <v>-0.50330000000000119</v>
      </c>
    </row>
    <row r="97" spans="1:8" ht="15" hidden="1" customHeight="1">
      <c r="A97">
        <v>138.12828999999999</v>
      </c>
      <c r="B97">
        <v>42.084449999999997</v>
      </c>
      <c r="C97">
        <v>17.241</v>
      </c>
      <c r="D97">
        <v>0.36570000000000003</v>
      </c>
      <c r="E97">
        <v>15.888199999999999</v>
      </c>
      <c r="F97">
        <v>0.23769000000000001</v>
      </c>
      <c r="G97" s="3">
        <f t="shared" si="2"/>
        <v>1.3528000000000002</v>
      </c>
      <c r="H97" s="5">
        <f t="shared" si="3"/>
        <v>-1.3528000000000002</v>
      </c>
    </row>
    <row r="98" spans="1:8" ht="15" hidden="1" customHeight="1">
      <c r="A98">
        <v>138.10944000000001</v>
      </c>
      <c r="B98">
        <v>42.040610000000001</v>
      </c>
      <c r="C98">
        <v>16.9239</v>
      </c>
      <c r="D98">
        <v>0.29282000000000002</v>
      </c>
      <c r="E98">
        <v>16.695900000000002</v>
      </c>
      <c r="F98">
        <v>0.33632000000000001</v>
      </c>
      <c r="G98" s="3">
        <f t="shared" si="2"/>
        <v>0.22799999999999798</v>
      </c>
      <c r="H98" s="5">
        <f t="shared" si="3"/>
        <v>-0.22799999999999798</v>
      </c>
    </row>
    <row r="99" spans="1:8" ht="15" hidden="1" customHeight="1">
      <c r="A99">
        <v>138.10261</v>
      </c>
      <c r="B99">
        <v>42.023139999999998</v>
      </c>
      <c r="C99">
        <v>16.221</v>
      </c>
      <c r="D99">
        <v>0.20752999999999999</v>
      </c>
      <c r="E99">
        <v>15.8878</v>
      </c>
      <c r="F99">
        <v>0.21565000000000001</v>
      </c>
      <c r="G99" s="3">
        <f t="shared" si="2"/>
        <v>0.33319999999999972</v>
      </c>
      <c r="H99" s="5">
        <f t="shared" si="3"/>
        <v>-0.33319999999999972</v>
      </c>
    </row>
    <row r="100" spans="1:8" hidden="1">
      <c r="A100">
        <v>138.10409999999999</v>
      </c>
      <c r="B100">
        <v>42.02328</v>
      </c>
      <c r="C100">
        <v>16.243400000000001</v>
      </c>
      <c r="D100">
        <v>0.20902999999999999</v>
      </c>
      <c r="E100">
        <v>16.319800000000001</v>
      </c>
      <c r="F100">
        <v>0.28265000000000001</v>
      </c>
      <c r="G100" s="3">
        <f t="shared" si="2"/>
        <v>-7.6399999999999579E-2</v>
      </c>
      <c r="H100" s="5">
        <f t="shared" si="3"/>
        <v>7.6399999999999579E-2</v>
      </c>
    </row>
    <row r="101" spans="1:8" ht="15" hidden="1" customHeight="1">
      <c r="A101">
        <v>138.10446999999999</v>
      </c>
      <c r="B101">
        <v>42.024070000000002</v>
      </c>
      <c r="C101">
        <v>16.330400000000001</v>
      </c>
      <c r="D101">
        <v>0.21432999999999999</v>
      </c>
      <c r="E101">
        <v>16.073899999999998</v>
      </c>
      <c r="F101">
        <v>0.23163</v>
      </c>
      <c r="G101" s="3">
        <f t="shared" si="2"/>
        <v>0.25650000000000261</v>
      </c>
      <c r="H101" s="5">
        <f t="shared" si="3"/>
        <v>-0.25650000000000261</v>
      </c>
    </row>
    <row r="102" spans="1:8" ht="15" hidden="1" customHeight="1">
      <c r="A102">
        <v>138.10575</v>
      </c>
      <c r="B102">
        <v>42.01773</v>
      </c>
      <c r="C102">
        <v>15.0741</v>
      </c>
      <c r="D102">
        <v>0.12197</v>
      </c>
      <c r="E102">
        <v>14.994300000000001</v>
      </c>
      <c r="F102">
        <v>0.13822000000000001</v>
      </c>
      <c r="G102" s="3">
        <f t="shared" si="2"/>
        <v>7.9799999999998761E-2</v>
      </c>
      <c r="H102" s="5">
        <f t="shared" si="3"/>
        <v>-7.9799999999998761E-2</v>
      </c>
    </row>
    <row r="103" spans="1:8" ht="15" hidden="1" customHeight="1">
      <c r="A103">
        <v>138.10844</v>
      </c>
      <c r="B103">
        <v>42.017380000000003</v>
      </c>
      <c r="C103">
        <v>14.5924</v>
      </c>
      <c r="D103">
        <v>9.5799999999999996E-2</v>
      </c>
      <c r="E103">
        <v>14.534700000000001</v>
      </c>
      <c r="F103">
        <v>0.115</v>
      </c>
      <c r="G103" s="3">
        <f t="shared" si="2"/>
        <v>5.7699999999998752E-2</v>
      </c>
      <c r="H103" s="5">
        <f t="shared" si="3"/>
        <v>-5.7699999999998752E-2</v>
      </c>
    </row>
    <row r="104" spans="1:8" ht="15" hidden="1" customHeight="1">
      <c r="A104">
        <v>138.10088999999999</v>
      </c>
      <c r="B104">
        <v>42.009459999999997</v>
      </c>
      <c r="C104">
        <v>16.102900000000002</v>
      </c>
      <c r="D104">
        <v>0.19187000000000001</v>
      </c>
      <c r="E104">
        <v>15.8276</v>
      </c>
      <c r="F104">
        <v>0.21007999999999999</v>
      </c>
      <c r="G104" s="3">
        <f t="shared" si="2"/>
        <v>0.27530000000000143</v>
      </c>
      <c r="H104" s="5">
        <f t="shared" si="3"/>
        <v>-0.27530000000000143</v>
      </c>
    </row>
    <row r="105" spans="1:8" ht="15" hidden="1" customHeight="1">
      <c r="A105">
        <v>138.11124000000001</v>
      </c>
      <c r="B105">
        <v>42.031840000000003</v>
      </c>
      <c r="C105">
        <v>17.412199999999999</v>
      </c>
      <c r="D105">
        <v>0.38811000000000001</v>
      </c>
      <c r="E105">
        <v>16.924399999999999</v>
      </c>
      <c r="F105">
        <v>0.38168999999999997</v>
      </c>
      <c r="G105" s="3">
        <f t="shared" si="2"/>
        <v>0.48780000000000001</v>
      </c>
      <c r="H105" s="5">
        <f t="shared" si="3"/>
        <v>-0.48780000000000001</v>
      </c>
    </row>
    <row r="106" spans="1:8" hidden="1">
      <c r="A106">
        <v>138.11269999999999</v>
      </c>
      <c r="B106">
        <v>42.0304</v>
      </c>
      <c r="C106">
        <v>16.582000000000001</v>
      </c>
      <c r="D106">
        <v>0.24479000000000001</v>
      </c>
      <c r="E106">
        <v>16.302700000000002</v>
      </c>
      <c r="F106">
        <v>0.26612999999999998</v>
      </c>
      <c r="G106" s="3">
        <f t="shared" si="2"/>
        <v>0.27929999999999922</v>
      </c>
      <c r="H106" s="5">
        <f t="shared" si="3"/>
        <v>-0.27929999999999922</v>
      </c>
    </row>
    <row r="107" spans="1:8" ht="15" hidden="1" customHeight="1">
      <c r="A107">
        <v>138.09981999999999</v>
      </c>
      <c r="B107">
        <v>41.999139999999997</v>
      </c>
      <c r="C107">
        <v>17.233599999999999</v>
      </c>
      <c r="D107">
        <v>0.39278999999999997</v>
      </c>
      <c r="E107">
        <v>16.421800000000001</v>
      </c>
      <c r="F107">
        <v>0.30103000000000002</v>
      </c>
      <c r="G107" s="3">
        <f t="shared" si="2"/>
        <v>0.81179999999999808</v>
      </c>
      <c r="H107" s="5">
        <f t="shared" si="3"/>
        <v>-0.81179999999999808</v>
      </c>
    </row>
    <row r="108" spans="1:8" hidden="1">
      <c r="A108">
        <v>138.13799</v>
      </c>
      <c r="B108">
        <v>42.079799999999999</v>
      </c>
      <c r="C108">
        <v>16.369199999999999</v>
      </c>
      <c r="D108">
        <v>0.22309000000000001</v>
      </c>
      <c r="E108">
        <v>16.334599999999998</v>
      </c>
      <c r="F108">
        <v>0.29918</v>
      </c>
      <c r="G108" s="3">
        <f t="shared" si="2"/>
        <v>3.4600000000001074E-2</v>
      </c>
      <c r="H108" s="5">
        <f t="shared" si="3"/>
        <v>-3.4600000000001074E-2</v>
      </c>
    </row>
    <row r="109" spans="1:8" ht="15" hidden="1" customHeight="1">
      <c r="A109">
        <v>138.10901000000001</v>
      </c>
      <c r="B109">
        <v>42.014049999999997</v>
      </c>
      <c r="C109">
        <v>15.7349</v>
      </c>
      <c r="D109">
        <v>0.15953000000000001</v>
      </c>
      <c r="E109">
        <v>15.6088</v>
      </c>
      <c r="F109">
        <v>0.18146999999999999</v>
      </c>
      <c r="G109" s="3">
        <f t="shared" si="2"/>
        <v>0.12609999999999921</v>
      </c>
      <c r="H109" s="5">
        <f t="shared" si="3"/>
        <v>-0.12609999999999921</v>
      </c>
    </row>
    <row r="110" spans="1:8" ht="15" hidden="1" customHeight="1">
      <c r="A110">
        <v>138.12366</v>
      </c>
      <c r="B110">
        <v>42.045029999999997</v>
      </c>
      <c r="C110">
        <v>16.5609</v>
      </c>
      <c r="D110">
        <v>0.24141000000000001</v>
      </c>
      <c r="E110">
        <v>16.598600000000001</v>
      </c>
      <c r="F110">
        <v>0.31368000000000001</v>
      </c>
      <c r="G110" s="3">
        <f t="shared" si="2"/>
        <v>-3.7700000000000955E-2</v>
      </c>
      <c r="H110" s="5">
        <f t="shared" si="3"/>
        <v>3.7700000000000955E-2</v>
      </c>
    </row>
    <row r="111" spans="1:8" ht="15" hidden="1" customHeight="1">
      <c r="A111">
        <v>138.11413999999999</v>
      </c>
      <c r="B111">
        <v>42.024900000000002</v>
      </c>
      <c r="C111">
        <v>17.098500000000001</v>
      </c>
      <c r="D111">
        <v>0.33361000000000002</v>
      </c>
      <c r="E111">
        <v>16.996500000000001</v>
      </c>
      <c r="F111">
        <v>0.42627999999999999</v>
      </c>
      <c r="G111" s="3">
        <f t="shared" si="2"/>
        <v>0.10200000000000031</v>
      </c>
      <c r="H111" s="5">
        <f t="shared" si="3"/>
        <v>-0.10200000000000031</v>
      </c>
    </row>
    <row r="112" spans="1:8" ht="15" customHeight="1">
      <c r="A112">
        <v>138.10744</v>
      </c>
      <c r="B112">
        <v>42.010219999999997</v>
      </c>
      <c r="C112">
        <v>13.670999999999999</v>
      </c>
      <c r="D112">
        <v>9.3149999999999997E-2</v>
      </c>
      <c r="E112">
        <v>13.883699999999999</v>
      </c>
      <c r="F112">
        <v>8.9410000000000003E-2</v>
      </c>
      <c r="G112" s="3">
        <f t="shared" si="2"/>
        <v>-0.21269999999999989</v>
      </c>
      <c r="H112" s="5">
        <f t="shared" si="3"/>
        <v>0.21269999999999989</v>
      </c>
    </row>
    <row r="113" spans="1:8" ht="15" customHeight="1">
      <c r="A113">
        <v>138.10842</v>
      </c>
      <c r="B113">
        <v>42.009790000000002</v>
      </c>
      <c r="C113">
        <v>13.673</v>
      </c>
      <c r="D113">
        <v>5.8020000000000002E-2</v>
      </c>
      <c r="E113">
        <v>13.9054</v>
      </c>
      <c r="F113">
        <v>7.8340000000000007E-2</v>
      </c>
      <c r="G113" s="3">
        <f t="shared" si="2"/>
        <v>-0.23240000000000016</v>
      </c>
      <c r="H113" s="5">
        <f t="shared" si="3"/>
        <v>0.23240000000000016</v>
      </c>
    </row>
    <row r="114" spans="1:8" ht="15" hidden="1" customHeight="1">
      <c r="A114">
        <v>138.11474999999999</v>
      </c>
      <c r="B114">
        <v>42.023679999999999</v>
      </c>
      <c r="C114">
        <v>17.0945</v>
      </c>
      <c r="D114">
        <v>0.33505000000000001</v>
      </c>
      <c r="E114">
        <v>17.008600000000001</v>
      </c>
      <c r="F114">
        <v>0.40570000000000001</v>
      </c>
      <c r="G114" s="3">
        <f t="shared" si="2"/>
        <v>8.5899999999998755E-2</v>
      </c>
      <c r="H114" s="5">
        <f t="shared" si="3"/>
        <v>-8.5899999999998755E-2</v>
      </c>
    </row>
    <row r="115" spans="1:8">
      <c r="A115">
        <v>138.10617999999999</v>
      </c>
      <c r="B115">
        <v>42.004550000000002</v>
      </c>
      <c r="C115">
        <v>16.581800000000001</v>
      </c>
      <c r="D115">
        <v>0.24490999999999999</v>
      </c>
      <c r="E115">
        <v>16.819800000000001</v>
      </c>
      <c r="F115">
        <v>0.39556999999999998</v>
      </c>
      <c r="G115" s="3">
        <f t="shared" si="2"/>
        <v>-0.23799999999999955</v>
      </c>
      <c r="H115" s="5">
        <f t="shared" si="3"/>
        <v>0.23799999999999955</v>
      </c>
    </row>
    <row r="116" spans="1:8" ht="15" hidden="1" customHeight="1">
      <c r="A116">
        <v>138.14535000000001</v>
      </c>
      <c r="B116">
        <v>42.081769999999999</v>
      </c>
      <c r="C116">
        <v>16.2378</v>
      </c>
      <c r="D116">
        <v>0.20634</v>
      </c>
      <c r="E116">
        <v>16.074400000000001</v>
      </c>
      <c r="F116">
        <v>0.25147000000000003</v>
      </c>
      <c r="G116" s="3">
        <f t="shared" si="2"/>
        <v>0.16339999999999932</v>
      </c>
      <c r="H116" s="5">
        <f t="shared" si="3"/>
        <v>-0.16339999999999932</v>
      </c>
    </row>
    <row r="117" spans="1:8" hidden="1">
      <c r="A117">
        <v>138.11404999999999</v>
      </c>
      <c r="B117">
        <v>42.011150000000001</v>
      </c>
      <c r="C117">
        <v>16.789300000000001</v>
      </c>
      <c r="D117">
        <v>0.28636</v>
      </c>
      <c r="E117">
        <v>16.4115</v>
      </c>
      <c r="F117">
        <v>0.28898000000000001</v>
      </c>
      <c r="G117" s="3">
        <f t="shared" si="2"/>
        <v>0.37780000000000058</v>
      </c>
      <c r="H117" s="5">
        <f t="shared" si="3"/>
        <v>-0.37780000000000058</v>
      </c>
    </row>
    <row r="118" spans="1:8" ht="15" hidden="1" customHeight="1">
      <c r="A118">
        <v>138.13091</v>
      </c>
      <c r="B118">
        <v>42.045259999999999</v>
      </c>
      <c r="C118">
        <v>13.718</v>
      </c>
      <c r="D118">
        <v>6.1289999999999997E-2</v>
      </c>
      <c r="E118">
        <v>13.659599999999999</v>
      </c>
      <c r="F118">
        <v>7.1169999999999997E-2</v>
      </c>
      <c r="G118" s="3">
        <f t="shared" si="2"/>
        <v>5.8400000000000674E-2</v>
      </c>
      <c r="H118" s="5">
        <f t="shared" si="3"/>
        <v>-5.8400000000000674E-2</v>
      </c>
    </row>
    <row r="119" spans="1:8" ht="15" hidden="1" customHeight="1">
      <c r="A119">
        <v>138.13202000000001</v>
      </c>
      <c r="B119">
        <v>42.044080000000001</v>
      </c>
      <c r="C119">
        <v>13.7624</v>
      </c>
      <c r="D119">
        <v>6.0589999999999998E-2</v>
      </c>
      <c r="E119">
        <v>13.6737</v>
      </c>
      <c r="F119">
        <v>6.9470000000000004E-2</v>
      </c>
      <c r="G119" s="3">
        <f t="shared" si="2"/>
        <v>8.8699999999999335E-2</v>
      </c>
      <c r="H119" s="5">
        <f t="shared" si="3"/>
        <v>-8.8699999999999335E-2</v>
      </c>
    </row>
    <row r="120" spans="1:8" ht="15" hidden="1" customHeight="1">
      <c r="A120">
        <v>138.11628999999999</v>
      </c>
      <c r="B120">
        <v>42.012860000000003</v>
      </c>
      <c r="C120">
        <v>16.365100000000002</v>
      </c>
      <c r="D120">
        <v>0.22725000000000001</v>
      </c>
      <c r="E120">
        <v>16.342400000000001</v>
      </c>
      <c r="F120">
        <v>0.28427000000000002</v>
      </c>
      <c r="G120" s="3">
        <f t="shared" si="2"/>
        <v>2.2700000000000387E-2</v>
      </c>
      <c r="H120" s="5">
        <f t="shared" si="3"/>
        <v>-2.2700000000000387E-2</v>
      </c>
    </row>
    <row r="121" spans="1:8" ht="15" hidden="1" customHeight="1">
      <c r="A121">
        <v>138.12827999999999</v>
      </c>
      <c r="B121">
        <v>42.035699999999999</v>
      </c>
      <c r="C121">
        <v>15.5611</v>
      </c>
      <c r="D121">
        <v>0.14549000000000001</v>
      </c>
      <c r="E121">
        <v>15.1555</v>
      </c>
      <c r="F121">
        <v>0.14252000000000001</v>
      </c>
      <c r="G121" s="3">
        <f t="shared" si="2"/>
        <v>0.40559999999999974</v>
      </c>
      <c r="H121" s="5">
        <f t="shared" si="3"/>
        <v>-0.40559999999999974</v>
      </c>
    </row>
    <row r="122" spans="1:8" ht="15" hidden="1" customHeight="1">
      <c r="A122">
        <v>138.11080000000001</v>
      </c>
      <c r="B122">
        <v>41.998739999999998</v>
      </c>
      <c r="C122">
        <v>15.3643</v>
      </c>
      <c r="D122">
        <v>0.13197999999999999</v>
      </c>
      <c r="E122">
        <v>15.1813</v>
      </c>
      <c r="F122">
        <v>0.15332000000000001</v>
      </c>
      <c r="G122" s="3">
        <f t="shared" si="2"/>
        <v>0.18299999999999983</v>
      </c>
      <c r="H122" s="5">
        <f t="shared" si="3"/>
        <v>-0.18299999999999983</v>
      </c>
    </row>
    <row r="123" spans="1:8" ht="15" hidden="1" customHeight="1">
      <c r="A123">
        <v>138.11076</v>
      </c>
      <c r="B123">
        <v>42.000169999999997</v>
      </c>
      <c r="C123">
        <v>15.2667</v>
      </c>
      <c r="D123">
        <v>0.13825000000000001</v>
      </c>
      <c r="E123">
        <v>15.009399999999999</v>
      </c>
      <c r="F123">
        <v>0.17360999999999999</v>
      </c>
      <c r="G123" s="3">
        <f t="shared" si="2"/>
        <v>0.25730000000000075</v>
      </c>
      <c r="H123" s="5">
        <f t="shared" si="3"/>
        <v>-0.25730000000000075</v>
      </c>
    </row>
    <row r="124" spans="1:8" ht="15" hidden="1" customHeight="1">
      <c r="A124">
        <v>138.11193</v>
      </c>
      <c r="B124">
        <v>41.998100000000001</v>
      </c>
      <c r="C124">
        <v>15.2859</v>
      </c>
      <c r="D124">
        <v>0.14893000000000001</v>
      </c>
      <c r="E124">
        <v>15.0701</v>
      </c>
      <c r="F124">
        <v>0.20053000000000001</v>
      </c>
      <c r="G124" s="3">
        <f t="shared" si="2"/>
        <v>0.21579999999999977</v>
      </c>
      <c r="H124" s="5">
        <f t="shared" si="3"/>
        <v>-0.21579999999999977</v>
      </c>
    </row>
    <row r="125" spans="1:8" hidden="1">
      <c r="A125">
        <v>138.14028999999999</v>
      </c>
      <c r="B125">
        <v>42.055529999999997</v>
      </c>
      <c r="C125">
        <v>16.984500000000001</v>
      </c>
      <c r="D125">
        <v>0.31972</v>
      </c>
      <c r="E125">
        <v>16.416699999999999</v>
      </c>
      <c r="F125">
        <v>0.29459000000000002</v>
      </c>
      <c r="G125" s="3">
        <f t="shared" si="2"/>
        <v>0.56780000000000186</v>
      </c>
      <c r="H125" s="5">
        <f t="shared" si="3"/>
        <v>-0.56780000000000186</v>
      </c>
    </row>
    <row r="126" spans="1:8" ht="15" hidden="1" customHeight="1">
      <c r="A126">
        <v>138.14982000000001</v>
      </c>
      <c r="B126">
        <v>42.075130000000001</v>
      </c>
      <c r="C126">
        <v>17.010300000000001</v>
      </c>
      <c r="D126">
        <v>0.35071999999999998</v>
      </c>
      <c r="E126">
        <v>16.790900000000001</v>
      </c>
      <c r="F126">
        <v>0.41743999999999998</v>
      </c>
      <c r="G126" s="3">
        <f t="shared" si="2"/>
        <v>0.21940000000000026</v>
      </c>
      <c r="H126" s="5">
        <f t="shared" si="3"/>
        <v>-0.21940000000000026</v>
      </c>
    </row>
    <row r="127" spans="1:8" ht="15" hidden="1" customHeight="1">
      <c r="A127">
        <v>138.13299000000001</v>
      </c>
      <c r="B127">
        <v>42.033580000000001</v>
      </c>
      <c r="C127">
        <v>15.298400000000001</v>
      </c>
      <c r="D127">
        <v>0.12797</v>
      </c>
      <c r="E127">
        <v>15.03</v>
      </c>
      <c r="F127">
        <v>0.13596</v>
      </c>
      <c r="G127" s="3">
        <f t="shared" si="2"/>
        <v>0.26840000000000153</v>
      </c>
      <c r="H127" s="5">
        <f t="shared" si="3"/>
        <v>-0.26840000000000153</v>
      </c>
    </row>
    <row r="128" spans="1:8" hidden="1"/>
    <row r="129" ht="15" hidden="1" customHeight="1"/>
    <row r="130" ht="15" hidden="1" customHeight="1"/>
    <row r="131" hidden="1"/>
    <row r="132" hidden="1"/>
    <row r="133" hidden="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idden="1"/>
    <row r="147" ht="15" hidden="1" customHeight="1"/>
    <row r="148" hidden="1"/>
    <row r="149" ht="15" hidden="1" customHeight="1"/>
    <row r="150" ht="15" hidden="1" customHeight="1"/>
    <row r="151" ht="15" hidden="1" customHeight="1"/>
    <row r="152" ht="15" hidden="1" customHeight="1"/>
    <row r="153" hidden="1"/>
    <row r="154" hidden="1"/>
    <row r="155" ht="15" hidden="1" customHeight="1"/>
    <row r="156" ht="15" hidden="1" customHeight="1"/>
    <row r="157" ht="15" hidden="1" customHeight="1"/>
    <row r="158" ht="15" hidden="1" customHeight="1"/>
    <row r="159" ht="15" hidden="1" customHeight="1"/>
    <row r="160" ht="15" hidden="1" customHeight="1"/>
    <row r="161" hidden="1"/>
    <row r="162" ht="15" hidden="1" customHeight="1"/>
    <row r="163" ht="15" hidden="1" customHeight="1"/>
    <row r="164" hidden="1"/>
    <row r="165" ht="15" hidden="1" customHeight="1"/>
    <row r="166" ht="15" hidden="1" customHeight="1"/>
    <row r="167" ht="15" hidden="1" customHeight="1"/>
    <row r="168" hidden="1"/>
    <row r="169" hidden="1"/>
    <row r="170" ht="15" hidden="1" customHeight="1"/>
    <row r="171" ht="15" hidden="1" customHeight="1"/>
    <row r="172" ht="15" hidden="1" customHeight="1"/>
    <row r="173" ht="15" hidden="1" customHeight="1"/>
    <row r="174" ht="15" hidden="1" customHeight="1"/>
    <row r="175" ht="15" hidden="1" customHeight="1"/>
    <row r="176" hidden="1"/>
    <row r="177" ht="15" hidden="1" customHeight="1"/>
    <row r="178" ht="15" hidden="1" customHeight="1"/>
    <row r="179" ht="15" hidden="1" customHeight="1"/>
    <row r="180" ht="15" hidden="1" customHeight="1"/>
    <row r="181" ht="15" hidden="1" customHeight="1"/>
    <row r="182" hidden="1"/>
    <row r="183" hidden="1"/>
    <row r="184" ht="15" hidden="1" customHeight="1"/>
    <row r="185" hidden="1"/>
    <row r="186" ht="15" hidden="1" customHeight="1"/>
    <row r="187" ht="15" hidden="1" customHeight="1"/>
    <row r="188" ht="15" hidden="1" customHeight="1"/>
    <row r="189" ht="15" hidden="1" customHeight="1"/>
    <row r="190" hidden="1"/>
    <row r="191" ht="15" hidden="1" customHeight="1"/>
    <row r="192" hidden="1"/>
    <row r="193" ht="15" hidden="1" customHeight="1"/>
    <row r="194" hidden="1"/>
    <row r="195" ht="15" hidden="1" customHeight="1"/>
    <row r="196" hidden="1"/>
    <row r="197" hidden="1"/>
    <row r="198" hidden="1"/>
    <row r="199" hidden="1"/>
    <row r="200" ht="15" hidden="1" customHeight="1"/>
    <row r="201" hidden="1"/>
    <row r="202" ht="15" hidden="1" customHeight="1"/>
    <row r="203" ht="15" hidden="1" customHeight="1"/>
    <row r="204" ht="15" hidden="1" customHeight="1"/>
    <row r="205" hidden="1"/>
    <row r="206" ht="15" hidden="1" customHeight="1"/>
    <row r="207" ht="15" hidden="1" customHeight="1"/>
    <row r="208" ht="15" hidden="1" customHeight="1"/>
    <row r="209" hidden="1"/>
    <row r="210" ht="15" hidden="1" customHeight="1"/>
    <row r="211" ht="15" hidden="1" customHeight="1"/>
    <row r="212" ht="15" hidden="1" customHeight="1"/>
    <row r="213" ht="15" hidden="1" customHeight="1"/>
    <row r="214" hidden="1"/>
    <row r="215" ht="15" hidden="1" customHeight="1"/>
    <row r="216" ht="15" hidden="1" customHeight="1"/>
    <row r="217" ht="15" hidden="1" customHeight="1"/>
    <row r="218" hidden="1"/>
    <row r="219" hidden="1"/>
    <row r="220" ht="15" hidden="1" customHeight="1"/>
    <row r="221" ht="15" hidden="1" customHeight="1"/>
    <row r="222" hidden="1"/>
    <row r="223" ht="15" hidden="1" customHeight="1"/>
    <row r="224" hidden="1"/>
    <row r="225" ht="15" hidden="1" customHeight="1"/>
    <row r="226" ht="15" hidden="1" customHeight="1"/>
    <row r="227" ht="15" hidden="1" customHeight="1"/>
    <row r="228" ht="15" hidden="1" customHeight="1"/>
    <row r="229" ht="15" hidden="1" customHeight="1"/>
    <row r="230" hidden="1"/>
    <row r="231" hidden="1"/>
    <row r="232" ht="15" hidden="1" customHeight="1"/>
    <row r="233" ht="15" hidden="1" customHeight="1"/>
    <row r="234" ht="15" hidden="1" customHeight="1"/>
    <row r="235" hidden="1"/>
    <row r="236" hidden="1"/>
    <row r="237" hidden="1"/>
    <row r="238" ht="15" hidden="1" customHeight="1"/>
    <row r="239" ht="15" hidden="1" customHeight="1"/>
    <row r="240" hidden="1"/>
    <row r="241" hidden="1"/>
    <row r="242" hidden="1"/>
    <row r="243" ht="15" hidden="1" customHeight="1"/>
    <row r="244" ht="15" hidden="1" customHeight="1"/>
    <row r="245" hidden="1"/>
    <row r="246" ht="15" hidden="1" customHeight="1"/>
    <row r="247" ht="15" hidden="1" customHeight="1"/>
    <row r="248" ht="15" hidden="1" customHeight="1"/>
    <row r="249" ht="15" hidden="1" customHeight="1"/>
    <row r="250" hidden="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idden="1"/>
    <row r="263" hidden="1"/>
    <row r="264" ht="15" hidden="1" customHeight="1"/>
    <row r="265" ht="15" hidden="1" customHeight="1"/>
    <row r="266" ht="15" hidden="1" customHeight="1"/>
    <row r="267" ht="15" hidden="1" customHeight="1"/>
    <row r="268" ht="15" hidden="1" customHeight="1"/>
    <row r="269" ht="15" hidden="1" customHeight="1"/>
    <row r="270" hidden="1"/>
    <row r="271" ht="15" hidden="1" customHeight="1"/>
    <row r="272" ht="15" hidden="1" customHeight="1"/>
    <row r="273" ht="15" hidden="1" customHeight="1"/>
    <row r="274" ht="15" hidden="1" customHeight="1"/>
    <row r="275" ht="15" hidden="1" customHeight="1"/>
    <row r="276" hidden="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idden="1"/>
    <row r="286" hidden="1"/>
    <row r="287" hidden="1"/>
    <row r="288" ht="15" hidden="1" customHeight="1"/>
    <row r="289" ht="15" hidden="1" customHeight="1"/>
    <row r="290" hidden="1"/>
    <row r="291" hidden="1"/>
    <row r="292" ht="15" hidden="1" customHeight="1"/>
    <row r="293" ht="15" hidden="1" customHeight="1"/>
    <row r="294" hidden="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idden="1"/>
    <row r="307" ht="15" hidden="1" customHeight="1"/>
    <row r="308" ht="15" hidden="1" customHeight="1"/>
    <row r="309" ht="15" hidden="1" customHeight="1"/>
    <row r="310" ht="15" hidden="1" customHeight="1"/>
    <row r="311" ht="15" hidden="1" customHeight="1"/>
    <row r="312" hidden="1"/>
    <row r="313" ht="15" hidden="1" customHeight="1"/>
    <row r="314" hidden="1"/>
    <row r="315" ht="15" hidden="1" customHeight="1"/>
    <row r="316" hidden="1"/>
    <row r="317" hidden="1"/>
  </sheetData>
  <autoFilter ref="H1:H317">
    <filterColumn colId="0">
      <customFilters and="1">
        <customFilter operator="greaterThanOrEqual" val="0.1"/>
        <customFilter operator="lessThanOrEqual" val="0.6"/>
      </customFilters>
    </filterColumn>
  </autoFilter>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showRuler="0" workbookViewId="0">
      <selection activeCell="B4" sqref="B4"/>
    </sheetView>
  </sheetViews>
  <sheetFormatPr baseColWidth="10" defaultColWidth="11" defaultRowHeight="15" x14ac:dyDescent="0"/>
  <cols>
    <col min="1" max="1" width="31" customWidth="1"/>
  </cols>
  <sheetData>
    <row r="1" spans="1:4">
      <c r="A1" s="6" t="s">
        <v>9</v>
      </c>
      <c r="B1" s="6" t="s">
        <v>10</v>
      </c>
      <c r="C1" s="6" t="s">
        <v>11</v>
      </c>
      <c r="D1" s="6" t="s">
        <v>8</v>
      </c>
    </row>
    <row r="2" spans="1:4">
      <c r="A2" s="7" t="s">
        <v>15</v>
      </c>
      <c r="B2" s="7">
        <v>138.07032799999999</v>
      </c>
      <c r="C2" s="7">
        <v>42.053970300000003</v>
      </c>
      <c r="D2" s="5">
        <v>0.05</v>
      </c>
    </row>
    <row r="3" spans="1:4">
      <c r="A3" t="s">
        <v>12</v>
      </c>
      <c r="B3">
        <f>B2+(0.105/COS(RADIANS(C2)))</f>
        <v>138.21173943660048</v>
      </c>
      <c r="C3">
        <f>C2+0.105</f>
        <v>42.1589703</v>
      </c>
      <c r="D3" s="5">
        <v>0.05</v>
      </c>
    </row>
    <row r="4" spans="1:4">
      <c r="A4" t="s">
        <v>13</v>
      </c>
      <c r="B4">
        <f>B2-(0.105/COS(RADIANS(C2)))</f>
        <v>137.9289165633995</v>
      </c>
      <c r="C4">
        <f>C2-0.105</f>
        <v>41.948970300000006</v>
      </c>
      <c r="D4" s="5">
        <v>0.05</v>
      </c>
    </row>
    <row r="5" spans="1:4">
      <c r="A5" t="s">
        <v>14</v>
      </c>
      <c r="B5">
        <f>B2+(0.017/COS(RADIANS(C2)))</f>
        <v>138.0932231849734</v>
      </c>
      <c r="C5">
        <f>C2</f>
        <v>42.053970300000003</v>
      </c>
      <c r="D5" s="5">
        <v>0.01</v>
      </c>
    </row>
    <row r="6" spans="1:4">
      <c r="A6" t="s">
        <v>14</v>
      </c>
      <c r="B6">
        <f>B2-(0.017/COS(RADIANS(C2)))</f>
        <v>138.04743281502658</v>
      </c>
      <c r="C6">
        <f>C2</f>
        <v>42.053970300000003</v>
      </c>
      <c r="D6" s="5">
        <v>0.01</v>
      </c>
    </row>
    <row r="7" spans="1:4">
      <c r="A7" t="s">
        <v>14</v>
      </c>
      <c r="B7">
        <f>B2</f>
        <v>138.07032799999999</v>
      </c>
      <c r="C7">
        <f>C2+0.017</f>
        <v>42.070970300000006</v>
      </c>
      <c r="D7" s="5">
        <v>0.01</v>
      </c>
    </row>
    <row r="8" spans="1:4">
      <c r="A8" t="s">
        <v>14</v>
      </c>
      <c r="B8">
        <f>B2</f>
        <v>138.07032799999999</v>
      </c>
      <c r="C8">
        <f>C2-0.017</f>
        <v>42.0369703</v>
      </c>
      <c r="D8" s="5">
        <v>0.01</v>
      </c>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Photometry from APT</vt:lpstr>
      <vt:lpstr>AGN</vt:lpstr>
      <vt:lpstr>Bubble Chart</vt:lpstr>
    </vt:vector>
  </TitlesOfParts>
  <Manager>Varoujan Gorjian / Tim Spuck</Manager>
  <Company>NASA IPAC Teacher Archive Research Program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TRS Workbook for NITARP 2011</dc:title>
  <dc:subject>IRAC1-IRAC2 Color for AGN Investigation</dc:subject>
  <dc:creator>NITARP 2011 Team Red Shift</dc:creator>
  <cp:keywords/>
  <dc:description>Infrared Processing and Analysis Center, California Institute of Technology_x000d__x000d_Template prepared by Mark Abajian_x000d_Additions by Shefali Mehta</dc:description>
  <cp:lastModifiedBy>Mark Abajian</cp:lastModifiedBy>
  <cp:lastPrinted>2011-09-19T05:58:35Z</cp:lastPrinted>
  <dcterms:created xsi:type="dcterms:W3CDTF">2011-08-18T22:44:08Z</dcterms:created>
  <dcterms:modified xsi:type="dcterms:W3CDTF">2011-10-23T18:32:06Z</dcterms:modified>
  <cp:category/>
</cp:coreProperties>
</file>