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theme/theme1.xml" ContentType="application/vnd.openxmlformats-officedocument.theme+xml"/>
  <Override PartName="/xl/charts/chart1.xml" ContentType="application/vnd.openxmlformats-officedocument.drawingml.chart+xml"/>
  <Default Extension="rels" ContentType="application/vnd.openxmlformats-package.relationship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drawings/drawing1.xml" ContentType="application/vnd.openxmlformats-officedocument.drawing+xml"/>
  <Default Extension="jpeg" ContentType="image/jpeg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80" yWindow="-40" windowWidth="27840" windowHeight="15580" tabRatio="500" activeTab="1"/>
  </bookViews>
  <sheets>
    <sheet name="brc27ysocand.cat.tbl" sheetId="1" r:id="rId1"/>
    <sheet name="SED1" sheetId="3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M9" i="1"/>
  <c r="BM10"/>
  <c r="BM11"/>
  <c r="BM12"/>
  <c r="BM13"/>
  <c r="BM14"/>
  <c r="BM15"/>
  <c r="BM16"/>
  <c r="BM17"/>
  <c r="BM18"/>
  <c r="BM19"/>
  <c r="BM20"/>
  <c r="BM21"/>
  <c r="BM22"/>
  <c r="BM23"/>
  <c r="BM24"/>
  <c r="BM25"/>
  <c r="BM26"/>
  <c r="BM27"/>
  <c r="BM28"/>
  <c r="BM29"/>
  <c r="BM30"/>
  <c r="BM31"/>
  <c r="BM32"/>
  <c r="BM33"/>
  <c r="BM34"/>
  <c r="BM35"/>
  <c r="BM36"/>
  <c r="BM37"/>
  <c r="BM38"/>
  <c r="BM39"/>
  <c r="BM40"/>
  <c r="BM41"/>
  <c r="BM42"/>
  <c r="BM43"/>
  <c r="BM44"/>
  <c r="BM45"/>
  <c r="BL9"/>
  <c r="BL10"/>
  <c r="BL11"/>
  <c r="BL12"/>
  <c r="BL13"/>
  <c r="BL14"/>
  <c r="BL15"/>
  <c r="BL16"/>
  <c r="BL17"/>
  <c r="BL18"/>
  <c r="BL19"/>
  <c r="BL20"/>
  <c r="BL21"/>
  <c r="BL22"/>
  <c r="BL23"/>
  <c r="BL24"/>
  <c r="BL25"/>
  <c r="BL26"/>
  <c r="BL27"/>
  <c r="BL28"/>
  <c r="BL29"/>
  <c r="BL30"/>
  <c r="BL31"/>
  <c r="BL32"/>
  <c r="BL33"/>
  <c r="BL34"/>
  <c r="BL35"/>
  <c r="BL36"/>
  <c r="BL37"/>
  <c r="BL38"/>
  <c r="BL39"/>
  <c r="BL40"/>
  <c r="BL41"/>
  <c r="BL42"/>
  <c r="BL43"/>
  <c r="BL44"/>
  <c r="BL45"/>
  <c r="BK9"/>
  <c r="BK10"/>
  <c r="BK11"/>
  <c r="BK12"/>
  <c r="BK13"/>
  <c r="BK14"/>
  <c r="BK15"/>
  <c r="BK16"/>
  <c r="BK17"/>
  <c r="BK18"/>
  <c r="BK19"/>
  <c r="BK20"/>
  <c r="BK21"/>
  <c r="BK22"/>
  <c r="BK23"/>
  <c r="BK24"/>
  <c r="BK25"/>
  <c r="BK26"/>
  <c r="BK27"/>
  <c r="BK28"/>
  <c r="BK29"/>
  <c r="BK30"/>
  <c r="BK31"/>
  <c r="BK32"/>
  <c r="BK33"/>
  <c r="BK34"/>
  <c r="BK35"/>
  <c r="BK36"/>
  <c r="BK37"/>
  <c r="BK38"/>
  <c r="BK39"/>
  <c r="BK40"/>
  <c r="BK41"/>
  <c r="BK42"/>
  <c r="BK43"/>
  <c r="BK44"/>
  <c r="BK45"/>
  <c r="BJ9"/>
  <c r="BJ10"/>
  <c r="BJ11"/>
  <c r="BJ12"/>
  <c r="BJ13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35"/>
  <c r="BJ36"/>
  <c r="BJ37"/>
  <c r="BJ38"/>
  <c r="BJ39"/>
  <c r="BJ40"/>
  <c r="BJ41"/>
  <c r="BJ42"/>
  <c r="BJ43"/>
  <c r="BJ44"/>
  <c r="BJ45"/>
  <c r="BL8"/>
  <c r="BJ8"/>
  <c r="BK8"/>
  <c r="BM8"/>
  <c r="BE9"/>
  <c r="BE10"/>
  <c r="BE11"/>
  <c r="BE12"/>
  <c r="BE13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33"/>
  <c r="BE34"/>
  <c r="BE35"/>
  <c r="BE36"/>
  <c r="BE37"/>
  <c r="BE38"/>
  <c r="BE39"/>
  <c r="BE40"/>
  <c r="BE41"/>
  <c r="BE42"/>
  <c r="BE43"/>
  <c r="BE44"/>
  <c r="BE45"/>
  <c r="BD9"/>
  <c r="BD10"/>
  <c r="BD11"/>
  <c r="BD12"/>
  <c r="BD13"/>
  <c r="BD14"/>
  <c r="BD15"/>
  <c r="BD16"/>
  <c r="BD17"/>
  <c r="BD18"/>
  <c r="BD19"/>
  <c r="BD20"/>
  <c r="BD21"/>
  <c r="BD22"/>
  <c r="BD23"/>
  <c r="BD24"/>
  <c r="BD25"/>
  <c r="BD26"/>
  <c r="BD27"/>
  <c r="BD28"/>
  <c r="BD29"/>
  <c r="BD30"/>
  <c r="BD31"/>
  <c r="BD32"/>
  <c r="BD33"/>
  <c r="BD34"/>
  <c r="BD35"/>
  <c r="BD36"/>
  <c r="BD37"/>
  <c r="BD38"/>
  <c r="BD39"/>
  <c r="BD40"/>
  <c r="BD41"/>
  <c r="BD42"/>
  <c r="BD43"/>
  <c r="BD44"/>
  <c r="BD45"/>
  <c r="BC9"/>
  <c r="BC10"/>
  <c r="BC11"/>
  <c r="BC12"/>
  <c r="BC13"/>
  <c r="BC14"/>
  <c r="BC15"/>
  <c r="BC16"/>
  <c r="BC17"/>
  <c r="BC18"/>
  <c r="BC19"/>
  <c r="BC20"/>
  <c r="BC21"/>
  <c r="BC22"/>
  <c r="BC23"/>
  <c r="BC24"/>
  <c r="BC25"/>
  <c r="BC26"/>
  <c r="BC27"/>
  <c r="BC28"/>
  <c r="BC29"/>
  <c r="BC30"/>
  <c r="BC31"/>
  <c r="BC32"/>
  <c r="BC33"/>
  <c r="BC34"/>
  <c r="BC35"/>
  <c r="BC36"/>
  <c r="BC37"/>
  <c r="BC38"/>
  <c r="BC39"/>
  <c r="BC40"/>
  <c r="BC41"/>
  <c r="BC42"/>
  <c r="BC43"/>
  <c r="BC44"/>
  <c r="BC45"/>
  <c r="BB9"/>
  <c r="BB10"/>
  <c r="BB11"/>
  <c r="BB12"/>
  <c r="BB13"/>
  <c r="BB14"/>
  <c r="BB15"/>
  <c r="BB16"/>
  <c r="BB17"/>
  <c r="BB18"/>
  <c r="BB19"/>
  <c r="BB20"/>
  <c r="BB21"/>
  <c r="BB22"/>
  <c r="BB23"/>
  <c r="BB24"/>
  <c r="BB25"/>
  <c r="BB26"/>
  <c r="BB27"/>
  <c r="BB28"/>
  <c r="BB29"/>
  <c r="BB30"/>
  <c r="BB31"/>
  <c r="BB32"/>
  <c r="BB33"/>
  <c r="BB34"/>
  <c r="BB35"/>
  <c r="BB36"/>
  <c r="BB37"/>
  <c r="BB38"/>
  <c r="BB39"/>
  <c r="BB40"/>
  <c r="BB41"/>
  <c r="BB42"/>
  <c r="BB43"/>
  <c r="BB44"/>
  <c r="BB45"/>
  <c r="BD8"/>
  <c r="BB8"/>
  <c r="BC8"/>
  <c r="BE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8"/>
  <c r="AW9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U9"/>
  <c r="AU10"/>
  <c r="AU11"/>
  <c r="AU12"/>
  <c r="AU13"/>
  <c r="AU14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5"/>
  <c r="AU36"/>
  <c r="AU37"/>
  <c r="AU38"/>
  <c r="AU39"/>
  <c r="AU40"/>
  <c r="AU41"/>
  <c r="AU42"/>
  <c r="AU43"/>
  <c r="AU44"/>
  <c r="AU45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8"/>
  <c r="AU8"/>
  <c r="AW8"/>
  <c r="AO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N8"/>
  <c r="AL8"/>
  <c r="AM8"/>
  <c r="AO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F8"/>
  <c r="AD8"/>
  <c r="AE8"/>
  <c r="AG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X8"/>
  <c r="V8"/>
  <c r="W8"/>
  <c r="Y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P8"/>
  <c r="N8"/>
  <c r="O8"/>
  <c r="Q8"/>
  <c r="E51"/>
  <c r="E52"/>
  <c r="E53"/>
  <c r="E54"/>
  <c r="E55"/>
  <c r="E56"/>
  <c r="E57"/>
  <c r="E50"/>
  <c r="F9"/>
  <c r="G9"/>
  <c r="C50"/>
  <c r="D50"/>
  <c r="H9"/>
  <c r="I9"/>
  <c r="F10"/>
  <c r="G10"/>
  <c r="H10"/>
  <c r="I10"/>
  <c r="F11"/>
  <c r="G11"/>
  <c r="H11"/>
  <c r="I11"/>
  <c r="F12"/>
  <c r="G12"/>
  <c r="H12"/>
  <c r="I12"/>
  <c r="F13"/>
  <c r="G13"/>
  <c r="H13"/>
  <c r="I13"/>
  <c r="F14"/>
  <c r="G14"/>
  <c r="H14"/>
  <c r="I14"/>
  <c r="F15"/>
  <c r="G15"/>
  <c r="H15"/>
  <c r="I15"/>
  <c r="F16"/>
  <c r="G16"/>
  <c r="H16"/>
  <c r="I16"/>
  <c r="F17"/>
  <c r="G17"/>
  <c r="H17"/>
  <c r="I17"/>
  <c r="F18"/>
  <c r="G18"/>
  <c r="H18"/>
  <c r="I18"/>
  <c r="F19"/>
  <c r="G19"/>
  <c r="H19"/>
  <c r="I19"/>
  <c r="F20"/>
  <c r="G20"/>
  <c r="H20"/>
  <c r="I20"/>
  <c r="F21"/>
  <c r="G21"/>
  <c r="H21"/>
  <c r="I21"/>
  <c r="F22"/>
  <c r="G22"/>
  <c r="H22"/>
  <c r="I22"/>
  <c r="F23"/>
  <c r="G23"/>
  <c r="H23"/>
  <c r="I23"/>
  <c r="F24"/>
  <c r="G24"/>
  <c r="H24"/>
  <c r="I24"/>
  <c r="F25"/>
  <c r="G25"/>
  <c r="H25"/>
  <c r="I25"/>
  <c r="F26"/>
  <c r="G26"/>
  <c r="H26"/>
  <c r="I26"/>
  <c r="F27"/>
  <c r="G27"/>
  <c r="H27"/>
  <c r="I27"/>
  <c r="F28"/>
  <c r="G28"/>
  <c r="H28"/>
  <c r="I28"/>
  <c r="F29"/>
  <c r="G29"/>
  <c r="H29"/>
  <c r="I29"/>
  <c r="F30"/>
  <c r="G30"/>
  <c r="H30"/>
  <c r="I30"/>
  <c r="F31"/>
  <c r="G31"/>
  <c r="H31"/>
  <c r="I31"/>
  <c r="F32"/>
  <c r="G32"/>
  <c r="H32"/>
  <c r="I32"/>
  <c r="F33"/>
  <c r="G33"/>
  <c r="H33"/>
  <c r="I33"/>
  <c r="F34"/>
  <c r="G34"/>
  <c r="H34"/>
  <c r="I34"/>
  <c r="F35"/>
  <c r="G35"/>
  <c r="H35"/>
  <c r="I35"/>
  <c r="F36"/>
  <c r="G36"/>
  <c r="H36"/>
  <c r="I36"/>
  <c r="F37"/>
  <c r="G37"/>
  <c r="H37"/>
  <c r="I37"/>
  <c r="F38"/>
  <c r="G38"/>
  <c r="H38"/>
  <c r="I38"/>
  <c r="F39"/>
  <c r="G39"/>
  <c r="H39"/>
  <c r="I39"/>
  <c r="F40"/>
  <c r="G40"/>
  <c r="H40"/>
  <c r="I40"/>
  <c r="F41"/>
  <c r="G41"/>
  <c r="H41"/>
  <c r="I41"/>
  <c r="F42"/>
  <c r="G42"/>
  <c r="H42"/>
  <c r="I42"/>
  <c r="F43"/>
  <c r="G43"/>
  <c r="H43"/>
  <c r="I43"/>
  <c r="F44"/>
  <c r="G44"/>
  <c r="H44"/>
  <c r="I44"/>
  <c r="F45"/>
  <c r="G45"/>
  <c r="H45"/>
  <c r="I45"/>
  <c r="F8"/>
  <c r="G8"/>
  <c r="H8"/>
  <c r="I8"/>
  <c r="C52"/>
  <c r="D52"/>
  <c r="C51"/>
  <c r="D51"/>
  <c r="C53"/>
  <c r="D53"/>
  <c r="C54"/>
  <c r="D54"/>
  <c r="C55"/>
  <c r="D55"/>
  <c r="C56"/>
  <c r="D56"/>
  <c r="C57"/>
  <c r="D57"/>
  <c r="C14" i="3"/>
  <c r="C13"/>
  <c r="C12"/>
  <c r="C11"/>
  <c r="C10"/>
  <c r="B14"/>
  <c r="B13"/>
  <c r="B12"/>
  <c r="B11"/>
  <c r="B10"/>
  <c r="B9"/>
  <c r="B8"/>
  <c r="B7"/>
  <c r="C9"/>
  <c r="C8"/>
  <c r="C7"/>
  <c r="B1"/>
</calcChain>
</file>

<file path=xl/sharedStrings.xml><?xml version="1.0" encoding="utf-8"?>
<sst xmlns="http://schemas.openxmlformats.org/spreadsheetml/2006/main" count="265" uniqueCount="180">
  <si>
    <t>I1 (blue diamond)</t>
    <phoneticPr fontId="1" type="noConversion"/>
  </si>
  <si>
    <t>I2 (blue diamond)</t>
    <phoneticPr fontId="1" type="noConversion"/>
  </si>
  <si>
    <t>I3 (blue diamond)</t>
    <phoneticPr fontId="1" type="noConversion"/>
  </si>
  <si>
    <t>I4 (blue diamond)</t>
    <phoneticPr fontId="1" type="noConversion"/>
  </si>
  <si>
    <t>M1(red triangle)</t>
    <phoneticPr fontId="1" type="noConversion"/>
  </si>
  <si>
    <t>I4mag      |</t>
  </si>
  <si>
    <t>I4magerr   |</t>
  </si>
  <si>
    <t>M1flux     |</t>
  </si>
  <si>
    <t>M1fluxerr  |</t>
  </si>
  <si>
    <t>M1mag      |</t>
  </si>
  <si>
    <t>M1magerr   |</t>
  </si>
  <si>
    <t>d         |</t>
  </si>
  <si>
    <t>d          |</t>
  </si>
  <si>
    <t>uJy        |</t>
  </si>
  <si>
    <t>070349.6-112346</t>
  </si>
  <si>
    <t>07034962-1123464</t>
  </si>
  <si>
    <t>070351.1-112054</t>
  </si>
  <si>
    <t>none</t>
  </si>
  <si>
    <t>070352.7-112416</t>
  </si>
  <si>
    <t>070353.2-112403</t>
  </si>
  <si>
    <t>07035322-1124036</t>
  </si>
  <si>
    <t>070353.7-112428</t>
  </si>
  <si>
    <t>07035372-1124285</t>
  </si>
  <si>
    <t>070357.1-112432</t>
  </si>
  <si>
    <t>07035712-1124327</t>
  </si>
  <si>
    <t>070358.4-112325</t>
  </si>
  <si>
    <t>07035840-1123257</t>
  </si>
  <si>
    <t>070359.7-112309</t>
  </si>
  <si>
    <t>070400.7-112323</t>
  </si>
  <si>
    <t>07040072-1123234</t>
  </si>
  <si>
    <t>070401.2-112531</t>
  </si>
  <si>
    <t>07040121-1125311</t>
  </si>
  <si>
    <t>070401.2-112242</t>
  </si>
  <si>
    <t>07040123-1122426</t>
  </si>
  <si>
    <t>070401.2-112233</t>
  </si>
  <si>
    <t>07040126-1122334</t>
  </si>
  <si>
    <t>070401.3-112334</t>
  </si>
  <si>
    <t>07040138-1123346</t>
  </si>
  <si>
    <t>070401.6-112406</t>
  </si>
  <si>
    <t>07040164-1124063</t>
  </si>
  <si>
    <t>070401.6-112132</t>
  </si>
  <si>
    <t>07040165-1121322</t>
  </si>
  <si>
    <t>070402.1-112512</t>
  </si>
  <si>
    <t>07040215-1125122</t>
  </si>
  <si>
    <t>070402.2-112542</t>
  </si>
  <si>
    <t>07040225-1125429</t>
  </si>
  <si>
    <t>070402.7-112325</t>
  </si>
  <si>
    <t>07040274-1123252</t>
  </si>
  <si>
    <t>070402.9-112337</t>
  </si>
  <si>
    <t>07040290-1123375</t>
  </si>
  <si>
    <t>070403.0-112350</t>
  </si>
  <si>
    <t>07040308-1123504</t>
  </si>
  <si>
    <t>070403.1-112327</t>
  </si>
  <si>
    <t>07040314-1123275</t>
  </si>
  <si>
    <t>070403.9-112326</t>
  </si>
  <si>
    <t>Hflux</t>
    <phoneticPr fontId="1" type="noConversion"/>
  </si>
  <si>
    <t>Hflux</t>
    <phoneticPr fontId="1" type="noConversion"/>
  </si>
  <si>
    <t>H</t>
    <phoneticPr fontId="1" type="noConversion"/>
  </si>
  <si>
    <t>J</t>
    <phoneticPr fontId="1" type="noConversion"/>
  </si>
  <si>
    <t>Kflux</t>
    <phoneticPr fontId="1" type="noConversion"/>
  </si>
  <si>
    <t>Kflux</t>
    <phoneticPr fontId="1" type="noConversion"/>
  </si>
  <si>
    <t>I1flux</t>
    <phoneticPr fontId="1" type="noConversion"/>
  </si>
  <si>
    <t>I1</t>
    <phoneticPr fontId="1" type="noConversion"/>
  </si>
  <si>
    <t>I1</t>
    <phoneticPr fontId="1" type="noConversion"/>
  </si>
  <si>
    <t>I2flux</t>
    <phoneticPr fontId="1" type="noConversion"/>
  </si>
  <si>
    <t>I2flux</t>
    <phoneticPr fontId="1" type="noConversion"/>
  </si>
  <si>
    <t>I2</t>
    <phoneticPr fontId="1" type="noConversion"/>
  </si>
  <si>
    <t>I2</t>
    <phoneticPr fontId="1" type="noConversion"/>
  </si>
  <si>
    <t>I3flux</t>
    <phoneticPr fontId="1" type="noConversion"/>
  </si>
  <si>
    <t>I3</t>
    <phoneticPr fontId="1" type="noConversion"/>
  </si>
  <si>
    <t>I4</t>
    <phoneticPr fontId="1" type="noConversion"/>
  </si>
  <si>
    <t>I4</t>
    <phoneticPr fontId="1" type="noConversion"/>
  </si>
  <si>
    <t>I4flux</t>
    <phoneticPr fontId="1" type="noConversion"/>
  </si>
  <si>
    <t>M1flux</t>
    <phoneticPr fontId="1" type="noConversion"/>
  </si>
  <si>
    <t>M1</t>
    <phoneticPr fontId="1" type="noConversion"/>
  </si>
  <si>
    <t>log(Flux*lambda)</t>
    <phoneticPr fontId="1" type="noConversion"/>
  </si>
  <si>
    <t>B</t>
    <phoneticPr fontId="1" type="noConversion"/>
  </si>
  <si>
    <t>V</t>
    <phoneticPr fontId="1" type="noConversion"/>
  </si>
  <si>
    <t>R</t>
    <phoneticPr fontId="1" type="noConversion"/>
  </si>
  <si>
    <t>I</t>
    <phoneticPr fontId="1" type="noConversion"/>
  </si>
  <si>
    <t>J</t>
    <phoneticPr fontId="1" type="noConversion"/>
  </si>
  <si>
    <t>H</t>
    <phoneticPr fontId="1" type="noConversion"/>
  </si>
  <si>
    <t>K</t>
    <phoneticPr fontId="1" type="noConversion"/>
  </si>
  <si>
    <t>07040394-1123264</t>
  </si>
  <si>
    <t>070404.2-112355</t>
  </si>
  <si>
    <t>07040426-1123556</t>
  </si>
  <si>
    <t>070404.9-112245</t>
  </si>
  <si>
    <t>070405.1-112313</t>
  </si>
  <si>
    <t>07040519-1123132</t>
  </si>
  <si>
    <t>070405.5-112337</t>
  </si>
  <si>
    <t>07040555-1123376</t>
  </si>
  <si>
    <t>070405.6-112354</t>
  </si>
  <si>
    <t>070405.7-112123</t>
  </si>
  <si>
    <t>07040572-1121232</t>
  </si>
  <si>
    <t>070405.9-112209</t>
  </si>
  <si>
    <t>070405.9-112358</t>
  </si>
  <si>
    <t>07040593-1123587</t>
  </si>
  <si>
    <t>070406.0-112315</t>
  </si>
  <si>
    <t>07040603-1123156</t>
  </si>
  <si>
    <t>070406.4-112336</t>
  </si>
  <si>
    <t>07040644-1123360</t>
  </si>
  <si>
    <t>070406.5-112227</t>
  </si>
  <si>
    <t>07040651-1122279</t>
  </si>
  <si>
    <t>070406.5-112128</t>
  </si>
  <si>
    <t>07040655-1121282</t>
  </si>
  <si>
    <t>070406.5-112316</t>
  </si>
  <si>
    <t>07040656-1123163</t>
  </si>
  <si>
    <t>070407.9-112311</t>
  </si>
  <si>
    <t>07040797-1123114</t>
  </si>
  <si>
    <t>070408.0-112354</t>
  </si>
  <si>
    <t>07040803-1123547</t>
  </si>
  <si>
    <t>070408.1-112309</t>
  </si>
  <si>
    <t>07040816-1123097</t>
  </si>
  <si>
    <t>\char comment =  m</t>
  </si>
  <si>
    <t>none</t>
    <phoneticPr fontId="1" type="noConversion"/>
  </si>
  <si>
    <t>Kmagerr</t>
    <phoneticPr fontId="1" type="noConversion"/>
  </si>
  <si>
    <t>Jflux</t>
    <phoneticPr fontId="1" type="noConversion"/>
  </si>
  <si>
    <t>Jy</t>
    <phoneticPr fontId="1" type="noConversion"/>
  </si>
  <si>
    <t>erg/s/cm^2/Hz</t>
  </si>
  <si>
    <t>wavelength</t>
    <phoneticPr fontId="1" type="noConversion"/>
  </si>
  <si>
    <t>c</t>
    <phoneticPr fontId="1" type="noConversion"/>
  </si>
  <si>
    <t>J</t>
    <phoneticPr fontId="1" type="noConversion"/>
  </si>
  <si>
    <t>H</t>
    <phoneticPr fontId="1" type="noConversion"/>
  </si>
  <si>
    <t>K</t>
    <phoneticPr fontId="1" type="noConversion"/>
  </si>
  <si>
    <t>i1</t>
    <phoneticPr fontId="1" type="noConversion"/>
  </si>
  <si>
    <t>i2</t>
    <phoneticPr fontId="1" type="noConversion"/>
  </si>
  <si>
    <t>i3</t>
    <phoneticPr fontId="1" type="noConversion"/>
  </si>
  <si>
    <t>i4</t>
    <phoneticPr fontId="1" type="noConversion"/>
  </si>
  <si>
    <t>m1</t>
    <phoneticPr fontId="1" type="noConversion"/>
  </si>
  <si>
    <t>microns</t>
    <phoneticPr fontId="1" type="noConversion"/>
  </si>
  <si>
    <t>cm</t>
    <phoneticPr fontId="1" type="noConversion"/>
  </si>
  <si>
    <t>c/lambda</t>
    <phoneticPr fontId="1" type="noConversion"/>
  </si>
  <si>
    <t>lambdaFlambda</t>
    <phoneticPr fontId="1" type="noConversion"/>
  </si>
  <si>
    <t>log(lamFlam)</t>
    <phoneticPr fontId="1" type="noConversion"/>
  </si>
  <si>
    <t>log(lambda)</t>
    <phoneticPr fontId="1" type="noConversion"/>
  </si>
  <si>
    <t>\char comment = Band</t>
  </si>
  <si>
    <t>merged J to</t>
  </si>
  <si>
    <t>MIPS-24 cat</t>
  </si>
  <si>
    <t>alogue for brc27ys</t>
  </si>
  <si>
    <t>ocand</t>
  </si>
  <si>
    <t>\char comment = Prod</t>
  </si>
  <si>
    <t>uced via ba</t>
  </si>
  <si>
    <t>ndmerge code</t>
  </si>
  <si>
    <t>from L. M. Rebull</t>
  </si>
  <si>
    <t>\char comment = on W</t>
  </si>
  <si>
    <t>ed May 25 1</t>
  </si>
  <si>
    <t>2:28:32 2011</t>
  </si>
  <si>
    <t>\char comment = N_so</t>
  </si>
  <si>
    <t>urces =</t>
  </si>
  <si>
    <t>eans no dat</t>
  </si>
  <si>
    <t>a available.</t>
  </si>
  <si>
    <t>SSTiau name       |</t>
  </si>
  <si>
    <t>RA        |</t>
  </si>
  <si>
    <t>Dec        |</t>
  </si>
  <si>
    <t>twomass name     |</t>
  </si>
  <si>
    <t>Jflux      |</t>
  </si>
  <si>
    <t>Jfluxerr   |</t>
  </si>
  <si>
    <t>Jmag       |</t>
  </si>
  <si>
    <t>Jmagerr    |</t>
  </si>
  <si>
    <t>Hflux      |</t>
  </si>
  <si>
    <t>Hfluxerr   |</t>
  </si>
  <si>
    <t>Hmag       |</t>
  </si>
  <si>
    <t>Hmagerr    |</t>
  </si>
  <si>
    <t>Kflux      |</t>
  </si>
  <si>
    <t>Kfluxerr   |</t>
  </si>
  <si>
    <t>Kmag       |</t>
  </si>
  <si>
    <t>I1flux     |</t>
  </si>
  <si>
    <t>I1fluxerr  |</t>
  </si>
  <si>
    <t>I1mag      |</t>
  </si>
  <si>
    <t>I1magerr   |</t>
  </si>
  <si>
    <t>I2flux     |</t>
  </si>
  <si>
    <t>I2fluxerr  |</t>
  </si>
  <si>
    <t>I2mag      |</t>
  </si>
  <si>
    <t>I2magerr   |</t>
  </si>
  <si>
    <t>I3flux     |</t>
  </si>
  <si>
    <t>I3fluxerr  |I3mag</t>
  </si>
  <si>
    <t>|</t>
  </si>
  <si>
    <t>I3magerr   |</t>
  </si>
  <si>
    <t>I4flux     |</t>
  </si>
  <si>
    <t>I4fluxerr  |</t>
  </si>
</sst>
</file>

<file path=xl/styles.xml><?xml version="1.0" encoding="utf-8"?>
<styleSheet xmlns="http://schemas.openxmlformats.org/spreadsheetml/2006/main">
  <numFmts count="6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0.0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alcChain" Target="calcChain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strRef>
          <c:f>'SED1'!$B$1</c:f>
          <c:strCache>
            <c:ptCount val="1"/>
            <c:pt idx="0">
              <c:v>070349.6-112346</c:v>
            </c:pt>
          </c:strCache>
        </c:strRef>
      </c:tx>
      <c:layout>
        <c:manualLayout>
          <c:xMode val="edge"/>
          <c:yMode val="edge"/>
          <c:x val="0.276646109795716"/>
          <c:y val="0.0934171071081868"/>
        </c:manualLayout>
      </c:layout>
      <c:txPr>
        <a:bodyPr/>
        <a:lstStyle/>
        <a:p>
          <a:pPr>
            <a:defRPr sz="1400"/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230959198282033"/>
          <c:y val="0.0648148148148148"/>
          <c:w val="0.677155167666979"/>
          <c:h val="0.75932936037104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8"/>
          </c:marker>
          <c:dPt>
            <c:idx val="4"/>
            <c:marker>
              <c:symbol val="triangle"/>
              <c:size val="8"/>
              <c:spPr>
                <a:solidFill>
                  <a:srgbClr val="FF0000"/>
                </a:solidFill>
              </c:spPr>
            </c:marker>
          </c:dPt>
          <c:xVal>
            <c:numRef>
              <c:f>'SED1'!$B$7:$B$14</c:f>
              <c:numCache>
                <c:formatCode>General</c:formatCode>
                <c:ptCount val="8"/>
                <c:pt idx="0">
                  <c:v>0.0969100130080564</c:v>
                </c:pt>
                <c:pt idx="1">
                  <c:v>0.217483944213906</c:v>
                </c:pt>
                <c:pt idx="2">
                  <c:v>0.336459733848529</c:v>
                </c:pt>
                <c:pt idx="3">
                  <c:v>0.556302500767287</c:v>
                </c:pt>
                <c:pt idx="4">
                  <c:v>0.653212513775344</c:v>
                </c:pt>
                <c:pt idx="5">
                  <c:v>0.763427993562937</c:v>
                </c:pt>
                <c:pt idx="6">
                  <c:v>0.903089986991944</c:v>
                </c:pt>
                <c:pt idx="7">
                  <c:v>1.380211241711606</c:v>
                </c:pt>
              </c:numCache>
            </c:numRef>
          </c:xVal>
          <c:yVal>
            <c:numRef>
              <c:f>'SED1'!$C$7:$C$14</c:f>
              <c:numCache>
                <c:formatCode>General</c:formatCode>
                <c:ptCount val="8"/>
                <c:pt idx="0">
                  <c:v>-10.56356567002276</c:v>
                </c:pt>
                <c:pt idx="1">
                  <c:v>-10.32468891393115</c:v>
                </c:pt>
                <c:pt idx="2">
                  <c:v>-10.40372887455959</c:v>
                </c:pt>
                <c:pt idx="3">
                  <c:v>-10.83743764249154</c:v>
                </c:pt>
                <c:pt idx="4">
                  <c:v>-11.11796587041215</c:v>
                </c:pt>
                <c:pt idx="5">
                  <c:v>-11.26130150939197</c:v>
                </c:pt>
                <c:pt idx="6">
                  <c:v>-11.58453458911101</c:v>
                </c:pt>
                <c:pt idx="7">
                  <c:v>0.0</c:v>
                </c:pt>
              </c:numCache>
            </c:numRef>
          </c:yVal>
        </c:ser>
        <c:axId val="477158360"/>
        <c:axId val="477172696"/>
      </c:scatterChart>
      <c:valAx>
        <c:axId val="477158360"/>
        <c:scaling>
          <c:orientation val="minMax"/>
          <c:max val="2.3"/>
          <c:min val="-0.8"/>
        </c:scaling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300" b="1" i="0" u="none" strike="noStrike" kern="4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300"/>
                  <a:t>log(</a:t>
                </a:r>
                <a:r>
                  <a:rPr lang="en-US" sz="1300">
                    <a:sym typeface="Symbol"/>
                  </a:rPr>
                  <a:t></a:t>
                </a:r>
                <a:r>
                  <a:rPr lang="en-US" sz="1300"/>
                  <a:t>/</a:t>
                </a:r>
                <a:r>
                  <a:rPr lang="en-US" sz="1300">
                    <a:sym typeface="Symbol"/>
                  </a:rPr>
                  <a:t></a:t>
                </a:r>
                <a:r>
                  <a:rPr lang="en-US" sz="1300"/>
                  <a:t>m)</a:t>
                </a:r>
              </a:p>
            </c:rich>
          </c:tx>
          <c:layout>
            <c:manualLayout>
              <c:xMode val="edge"/>
              <c:yMode val="edge"/>
              <c:x val="0.429680070331014"/>
              <c:y val="0.920281523028799"/>
            </c:manualLayout>
          </c:layout>
        </c:title>
        <c:numFmt formatCode="0.0" sourceLinked="0"/>
        <c:majorTickMark val="in"/>
        <c:minorTickMark val="in"/>
        <c:tickLblPos val="low"/>
        <c:spPr>
          <a:ln>
            <a:solidFill>
              <a:schemeClr val="tx1"/>
            </a:solidFill>
          </a:ln>
        </c:spPr>
        <c:txPr>
          <a:bodyPr rot="0" vert="horz" anchor="ctr" anchorCtr="1"/>
          <a:lstStyle/>
          <a:p>
            <a:pPr>
              <a:defRPr sz="1200" kern="1800" spc="0"/>
            </a:pPr>
            <a:endParaRPr lang="en-US"/>
          </a:p>
        </c:txPr>
        <c:crossAx val="477172696"/>
        <c:crossesAt val="-9.0"/>
        <c:crossBetween val="midCat"/>
      </c:valAx>
      <c:valAx>
        <c:axId val="477172696"/>
        <c:scaling>
          <c:orientation val="minMax"/>
          <c:max val="-9.5"/>
          <c:min val="-12.5"/>
        </c:scaling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1300"/>
                </a:pPr>
                <a:r>
                  <a:rPr lang="en-US" sz="1300"/>
                  <a:t>log(</a:t>
                </a:r>
                <a:r>
                  <a:rPr lang="en-US" sz="1300">
                    <a:sym typeface="Symbol"/>
                  </a:rPr>
                  <a:t></a:t>
                </a:r>
                <a:r>
                  <a:rPr lang="en-US" sz="1300"/>
                  <a:t>F</a:t>
                </a:r>
                <a:r>
                  <a:rPr lang="en-US" sz="1300" baseline="-25000">
                    <a:sym typeface="Symbol"/>
                  </a:rPr>
                  <a:t></a:t>
                </a:r>
                <a:r>
                  <a:rPr lang="en-US" sz="1300"/>
                  <a:t>)</a:t>
                </a:r>
              </a:p>
            </c:rich>
          </c:tx>
          <c:layout>
            <c:manualLayout>
              <c:xMode val="edge"/>
              <c:yMode val="edge"/>
              <c:x val="0.00218278043113463"/>
              <c:y val="0.327973777033527"/>
            </c:manualLayout>
          </c:layout>
        </c:title>
        <c:numFmt formatCode="0.0" sourceLinked="0"/>
        <c:majorTickMark val="in"/>
        <c:minorTickMark val="in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477158360"/>
        <c:crossesAt val="-0.8"/>
        <c:crossBetween val="midCat"/>
      </c:valAx>
      <c:spPr>
        <a:ln>
          <a:solidFill>
            <a:schemeClr val="tx1"/>
          </a:solidFill>
        </a:ln>
      </c:spPr>
    </c:plotArea>
    <c:plotVisOnly val="1"/>
  </c:chart>
  <c:txPr>
    <a:bodyPr/>
    <a:lstStyle/>
    <a:p>
      <a:pPr>
        <a:defRPr kern="400"/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16</xdr:row>
      <xdr:rowOff>12700</xdr:rowOff>
    </xdr:from>
    <xdr:to>
      <xdr:col>3</xdr:col>
      <xdr:colOff>914400</xdr:colOff>
      <xdr:row>38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P57"/>
  <sheetViews>
    <sheetView topLeftCell="AY1" workbookViewId="0">
      <selection activeCell="E50" sqref="E50"/>
    </sheetView>
  </sheetViews>
  <sheetFormatPr baseColWidth="10" defaultRowHeight="13"/>
  <cols>
    <col min="1" max="1" width="14" customWidth="1"/>
    <col min="4" max="4" width="16" customWidth="1"/>
    <col min="8" max="8" width="15.28515625" customWidth="1"/>
    <col min="9" max="9" width="14.7109375" customWidth="1"/>
  </cols>
  <sheetData>
    <row r="1" spans="1:68">
      <c r="A1" t="s">
        <v>135</v>
      </c>
      <c r="B1" t="s">
        <v>136</v>
      </c>
      <c r="C1" t="s">
        <v>137</v>
      </c>
      <c r="D1" t="s">
        <v>138</v>
      </c>
      <c r="E1" t="s">
        <v>139</v>
      </c>
    </row>
    <row r="2" spans="1:68">
      <c r="A2" t="s">
        <v>140</v>
      </c>
      <c r="B2" t="s">
        <v>141</v>
      </c>
      <c r="C2" t="s">
        <v>142</v>
      </c>
      <c r="D2" t="s">
        <v>143</v>
      </c>
    </row>
    <row r="3" spans="1:68">
      <c r="A3" t="s">
        <v>144</v>
      </c>
      <c r="B3" t="s">
        <v>145</v>
      </c>
      <c r="C3" t="s">
        <v>146</v>
      </c>
    </row>
    <row r="4" spans="1:68">
      <c r="A4" t="s">
        <v>147</v>
      </c>
      <c r="B4" t="s">
        <v>148</v>
      </c>
      <c r="C4">
        <v>38</v>
      </c>
    </row>
    <row r="5" spans="1:68">
      <c r="A5" t="s">
        <v>113</v>
      </c>
      <c r="B5" t="s">
        <v>149</v>
      </c>
      <c r="C5" t="s">
        <v>150</v>
      </c>
      <c r="H5" t="s">
        <v>58</v>
      </c>
      <c r="I5" t="s">
        <v>58</v>
      </c>
      <c r="P5" t="s">
        <v>57</v>
      </c>
      <c r="Q5" t="s">
        <v>57</v>
      </c>
      <c r="AD5" t="s">
        <v>63</v>
      </c>
      <c r="AE5" t="s">
        <v>63</v>
      </c>
      <c r="AF5" t="s">
        <v>62</v>
      </c>
      <c r="AG5" t="s">
        <v>63</v>
      </c>
      <c r="AL5" t="s">
        <v>66</v>
      </c>
      <c r="AM5" t="s">
        <v>67</v>
      </c>
      <c r="AN5" t="s">
        <v>67</v>
      </c>
      <c r="AO5" t="s">
        <v>67</v>
      </c>
      <c r="AT5" t="s">
        <v>69</v>
      </c>
      <c r="AU5" t="s">
        <v>69</v>
      </c>
      <c r="AV5" t="s">
        <v>69</v>
      </c>
      <c r="AW5" t="s">
        <v>69</v>
      </c>
      <c r="BB5" t="s">
        <v>70</v>
      </c>
      <c r="BC5" t="s">
        <v>70</v>
      </c>
      <c r="BD5" t="s">
        <v>71</v>
      </c>
      <c r="BE5" t="s">
        <v>71</v>
      </c>
      <c r="BJ5" t="s">
        <v>74</v>
      </c>
      <c r="BK5" t="s">
        <v>74</v>
      </c>
      <c r="BL5" t="s">
        <v>74</v>
      </c>
      <c r="BM5" t="s">
        <v>74</v>
      </c>
    </row>
    <row r="6" spans="1:68">
      <c r="A6" t="s">
        <v>151</v>
      </c>
      <c r="B6" t="s">
        <v>152</v>
      </c>
      <c r="C6" t="s">
        <v>153</v>
      </c>
      <c r="D6" t="s">
        <v>154</v>
      </c>
      <c r="E6" t="s">
        <v>155</v>
      </c>
      <c r="F6" t="s">
        <v>116</v>
      </c>
      <c r="G6" t="s">
        <v>116</v>
      </c>
      <c r="H6" t="s">
        <v>132</v>
      </c>
      <c r="I6" t="s">
        <v>133</v>
      </c>
      <c r="J6" t="s">
        <v>156</v>
      </c>
      <c r="K6" t="s">
        <v>157</v>
      </c>
      <c r="L6" t="s">
        <v>158</v>
      </c>
      <c r="M6" t="s">
        <v>159</v>
      </c>
      <c r="N6" t="s">
        <v>55</v>
      </c>
      <c r="O6" t="s">
        <v>56</v>
      </c>
      <c r="P6" t="s">
        <v>132</v>
      </c>
      <c r="Q6" t="s">
        <v>133</v>
      </c>
      <c r="R6" t="s">
        <v>160</v>
      </c>
      <c r="S6" t="s">
        <v>161</v>
      </c>
      <c r="T6" t="s">
        <v>162</v>
      </c>
      <c r="U6" t="s">
        <v>163</v>
      </c>
      <c r="V6" t="s">
        <v>59</v>
      </c>
      <c r="W6" t="s">
        <v>60</v>
      </c>
      <c r="X6" t="s">
        <v>132</v>
      </c>
      <c r="Y6" t="s">
        <v>133</v>
      </c>
      <c r="Z6" t="s">
        <v>164</v>
      </c>
      <c r="AA6" t="s">
        <v>165</v>
      </c>
      <c r="AB6" t="s">
        <v>115</v>
      </c>
      <c r="AC6" t="s">
        <v>166</v>
      </c>
      <c r="AD6" t="s">
        <v>61</v>
      </c>
      <c r="AE6" t="s">
        <v>61</v>
      </c>
      <c r="AF6" t="s">
        <v>132</v>
      </c>
      <c r="AG6" t="s">
        <v>133</v>
      </c>
      <c r="AH6" t="s">
        <v>167</v>
      </c>
      <c r="AI6" t="s">
        <v>168</v>
      </c>
      <c r="AJ6" t="s">
        <v>169</v>
      </c>
      <c r="AK6" t="s">
        <v>170</v>
      </c>
      <c r="AL6" t="s">
        <v>64</v>
      </c>
      <c r="AM6" t="s">
        <v>65</v>
      </c>
      <c r="AN6" t="s">
        <v>132</v>
      </c>
      <c r="AO6" t="s">
        <v>133</v>
      </c>
      <c r="AP6" t="s">
        <v>171</v>
      </c>
      <c r="AQ6" t="s">
        <v>172</v>
      </c>
      <c r="AR6" t="s">
        <v>173</v>
      </c>
      <c r="AS6" t="s">
        <v>174</v>
      </c>
      <c r="AT6" t="s">
        <v>68</v>
      </c>
      <c r="AU6" t="s">
        <v>68</v>
      </c>
      <c r="AV6" t="s">
        <v>132</v>
      </c>
      <c r="AW6" t="s">
        <v>133</v>
      </c>
      <c r="AX6" t="s">
        <v>175</v>
      </c>
      <c r="AY6" t="s">
        <v>176</v>
      </c>
      <c r="AZ6" t="s">
        <v>177</v>
      </c>
      <c r="BA6" t="s">
        <v>178</v>
      </c>
      <c r="BB6" t="s">
        <v>72</v>
      </c>
      <c r="BC6" t="s">
        <v>72</v>
      </c>
      <c r="BD6" t="s">
        <v>132</v>
      </c>
      <c r="BE6" t="s">
        <v>133</v>
      </c>
      <c r="BF6" t="s">
        <v>179</v>
      </c>
      <c r="BG6" t="s">
        <v>5</v>
      </c>
      <c r="BH6" t="s">
        <v>6</v>
      </c>
      <c r="BI6" t="s">
        <v>7</v>
      </c>
      <c r="BJ6" t="s">
        <v>73</v>
      </c>
      <c r="BK6" t="s">
        <v>73</v>
      </c>
      <c r="BL6" t="s">
        <v>132</v>
      </c>
      <c r="BM6" t="s">
        <v>133</v>
      </c>
      <c r="BN6" t="s">
        <v>8</v>
      </c>
      <c r="BO6" t="s">
        <v>9</v>
      </c>
      <c r="BP6" t="s">
        <v>10</v>
      </c>
    </row>
    <row r="7" spans="1:68">
      <c r="A7" t="s">
        <v>176</v>
      </c>
      <c r="B7" t="s">
        <v>11</v>
      </c>
      <c r="C7" t="s">
        <v>12</v>
      </c>
      <c r="D7" t="s">
        <v>176</v>
      </c>
      <c r="E7" t="s">
        <v>13</v>
      </c>
      <c r="F7" t="s">
        <v>117</v>
      </c>
      <c r="G7" t="s">
        <v>118</v>
      </c>
      <c r="J7" t="s">
        <v>13</v>
      </c>
      <c r="K7" t="s">
        <v>176</v>
      </c>
      <c r="L7" t="s">
        <v>176</v>
      </c>
      <c r="M7" t="s">
        <v>13</v>
      </c>
      <c r="N7" t="s">
        <v>117</v>
      </c>
      <c r="O7" t="s">
        <v>118</v>
      </c>
      <c r="R7" t="s">
        <v>13</v>
      </c>
      <c r="S7" t="s">
        <v>176</v>
      </c>
      <c r="T7" t="s">
        <v>176</v>
      </c>
      <c r="U7" t="s">
        <v>13</v>
      </c>
      <c r="V7" t="s">
        <v>117</v>
      </c>
      <c r="W7" t="s">
        <v>118</v>
      </c>
      <c r="Z7" t="s">
        <v>13</v>
      </c>
      <c r="AA7" t="s">
        <v>176</v>
      </c>
      <c r="AB7" t="s">
        <v>176</v>
      </c>
      <c r="AC7" t="s">
        <v>13</v>
      </c>
      <c r="AD7" t="s">
        <v>117</v>
      </c>
      <c r="AE7" t="s">
        <v>118</v>
      </c>
      <c r="AH7" t="s">
        <v>13</v>
      </c>
      <c r="AI7" t="s">
        <v>176</v>
      </c>
      <c r="AJ7" t="s">
        <v>176</v>
      </c>
      <c r="AK7" t="s">
        <v>13</v>
      </c>
      <c r="AL7" t="s">
        <v>117</v>
      </c>
      <c r="AM7" t="s">
        <v>118</v>
      </c>
      <c r="AP7" t="s">
        <v>13</v>
      </c>
      <c r="AQ7" t="s">
        <v>176</v>
      </c>
      <c r="AR7" t="s">
        <v>176</v>
      </c>
      <c r="AS7" t="s">
        <v>13</v>
      </c>
      <c r="AT7" t="s">
        <v>117</v>
      </c>
      <c r="AU7" t="s">
        <v>118</v>
      </c>
      <c r="AX7" t="s">
        <v>13</v>
      </c>
      <c r="AY7" t="s">
        <v>176</v>
      </c>
      <c r="AZ7" t="s">
        <v>176</v>
      </c>
      <c r="BA7" t="s">
        <v>13</v>
      </c>
      <c r="BB7" t="s">
        <v>117</v>
      </c>
      <c r="BC7" t="s">
        <v>118</v>
      </c>
      <c r="BF7" t="s">
        <v>13</v>
      </c>
      <c r="BG7" t="s">
        <v>176</v>
      </c>
      <c r="BH7" t="s">
        <v>176</v>
      </c>
      <c r="BI7" t="s">
        <v>13</v>
      </c>
      <c r="BJ7" t="s">
        <v>117</v>
      </c>
      <c r="BK7" t="s">
        <v>118</v>
      </c>
      <c r="BN7" t="s">
        <v>13</v>
      </c>
      <c r="BO7" t="s">
        <v>176</v>
      </c>
      <c r="BP7" t="s">
        <v>176</v>
      </c>
    </row>
    <row r="8" spans="1:68">
      <c r="A8" t="s">
        <v>14</v>
      </c>
      <c r="B8">
        <v>105.956782</v>
      </c>
      <c r="C8">
        <v>-11.396235000000001</v>
      </c>
      <c r="D8" t="s">
        <v>15</v>
      </c>
      <c r="E8" s="1">
        <v>11390</v>
      </c>
      <c r="F8" s="1">
        <f>E8/1000000</f>
        <v>1.1390000000000001E-2</v>
      </c>
      <c r="G8" s="1">
        <f>F8*1E-23</f>
        <v>1.139E-25</v>
      </c>
      <c r="H8" s="1">
        <f>G8*$D$50</f>
        <v>2.7317083487999999E-11</v>
      </c>
      <c r="I8" s="2">
        <f>LOG(H8)</f>
        <v>-10.563565670022763</v>
      </c>
      <c r="J8" s="1">
        <v>188.8</v>
      </c>
      <c r="K8">
        <v>12.87</v>
      </c>
      <c r="L8">
        <v>0.02</v>
      </c>
      <c r="M8" s="1">
        <v>26060</v>
      </c>
      <c r="N8" s="1">
        <f>M8/1000000</f>
        <v>2.606E-2</v>
      </c>
      <c r="O8" s="1">
        <f>N8*1E-23</f>
        <v>2.606E-25</v>
      </c>
      <c r="P8" s="1">
        <f>O8*$D$51</f>
        <v>4.7349029963636357E-11</v>
      </c>
      <c r="Q8" s="2">
        <f>LOG(P8)</f>
        <v>-10.324688913931148</v>
      </c>
      <c r="R8" s="1">
        <v>528</v>
      </c>
      <c r="S8">
        <v>11.49</v>
      </c>
      <c r="T8">
        <v>0.02</v>
      </c>
      <c r="U8" s="1">
        <v>28570</v>
      </c>
      <c r="V8" s="1">
        <f>U8/1000000</f>
        <v>2.8570000000000002E-2</v>
      </c>
      <c r="W8" s="1">
        <f>V8*1E-23</f>
        <v>2.8570000000000002E-25</v>
      </c>
      <c r="X8" s="1">
        <f>W8*$D$52</f>
        <v>3.9470363447004613E-11</v>
      </c>
      <c r="Y8" s="2">
        <f>LOG(X8)</f>
        <v>-10.403728874559594</v>
      </c>
      <c r="Z8" s="1">
        <v>447.4</v>
      </c>
      <c r="AA8">
        <v>10.92</v>
      </c>
      <c r="AB8">
        <v>0.02</v>
      </c>
      <c r="AC8" s="1">
        <v>17460</v>
      </c>
      <c r="AD8" s="1">
        <f>AC8/1000000</f>
        <v>1.746E-2</v>
      </c>
      <c r="AE8" s="1">
        <f>AD8*1E-23</f>
        <v>1.7459999999999999E-25</v>
      </c>
      <c r="AF8" s="1">
        <f>AE8*$D$53</f>
        <v>1.4539931399999997E-11</v>
      </c>
      <c r="AG8" s="2">
        <f>LOG(AF8)</f>
        <v>-10.837437642491544</v>
      </c>
      <c r="AH8" s="1">
        <v>872.8</v>
      </c>
      <c r="AI8">
        <v>10.52</v>
      </c>
      <c r="AJ8">
        <v>0.05</v>
      </c>
      <c r="AK8" s="1">
        <v>11440</v>
      </c>
      <c r="AL8" s="1">
        <f>AK8/1000000</f>
        <v>1.1440000000000001E-2</v>
      </c>
      <c r="AM8" s="1">
        <f>AL8*1E-23</f>
        <v>1.144E-25</v>
      </c>
      <c r="AN8" s="1">
        <f>AM8*$D$54</f>
        <v>7.6213890133333331E-12</v>
      </c>
      <c r="AO8" s="2">
        <f>LOG(AN8)</f>
        <v>-11.117965870412146</v>
      </c>
      <c r="AP8" s="1">
        <v>572</v>
      </c>
      <c r="AQ8">
        <v>10.49</v>
      </c>
      <c r="AR8">
        <v>0.05</v>
      </c>
      <c r="AS8" s="1">
        <v>10600</v>
      </c>
      <c r="AT8" s="1">
        <f>AS8/1000000</f>
        <v>1.06E-2</v>
      </c>
      <c r="AU8" s="1">
        <f>AT8*1E-23</f>
        <v>1.06E-25</v>
      </c>
      <c r="AV8" s="1">
        <f>AU8*$D$55</f>
        <v>5.4789645517241377E-12</v>
      </c>
      <c r="AW8" s="2">
        <f>LOG(AV8)</f>
        <v>-11.261301509391973</v>
      </c>
      <c r="AX8" s="1">
        <v>530.29999999999995</v>
      </c>
      <c r="AY8">
        <v>10.09</v>
      </c>
      <c r="AZ8">
        <v>0.05</v>
      </c>
      <c r="BA8" s="1">
        <v>6946</v>
      </c>
      <c r="BB8" s="1">
        <f>BA8/1000000</f>
        <v>6.9459999999999999E-3</v>
      </c>
      <c r="BC8" s="1">
        <f>BB8*1E-23</f>
        <v>6.9459999999999992E-26</v>
      </c>
      <c r="BD8" s="1">
        <f>BC8*$D$56</f>
        <v>2.6029475129999997E-12</v>
      </c>
      <c r="BE8" s="2">
        <f>LOG(BD8)</f>
        <v>-11.584534589111007</v>
      </c>
      <c r="BF8" s="1">
        <v>347.9</v>
      </c>
      <c r="BG8">
        <v>9.91</v>
      </c>
      <c r="BH8">
        <v>0.05</v>
      </c>
      <c r="BI8" s="1"/>
      <c r="BJ8" s="1">
        <f>BI8/1000000</f>
        <v>0</v>
      </c>
      <c r="BK8" s="1">
        <f>BJ8*1E-23</f>
        <v>0</v>
      </c>
      <c r="BL8" s="1">
        <f>BK8*$D$57</f>
        <v>0</v>
      </c>
      <c r="BM8" s="2" t="e">
        <f>LOG(BL8)</f>
        <v>#NUM!</v>
      </c>
      <c r="BN8" s="1"/>
    </row>
    <row r="9" spans="1:68">
      <c r="A9" t="s">
        <v>16</v>
      </c>
      <c r="B9">
        <v>105.96303</v>
      </c>
      <c r="C9">
        <v>-11.348516999999999</v>
      </c>
      <c r="D9" t="s">
        <v>114</v>
      </c>
      <c r="E9" s="1"/>
      <c r="F9" s="1">
        <f t="shared" ref="F9:F45" si="0">E9/1000000</f>
        <v>0</v>
      </c>
      <c r="G9" s="1">
        <f t="shared" ref="G9:G45" si="1">F9*1E-23</f>
        <v>0</v>
      </c>
      <c r="H9" s="1">
        <f t="shared" ref="H9:H45" si="2">G9*$D$50</f>
        <v>0</v>
      </c>
      <c r="I9" s="2" t="e">
        <f t="shared" ref="I9:I45" si="3">LOG(H9)</f>
        <v>#NUM!</v>
      </c>
      <c r="J9" s="1"/>
      <c r="M9" s="1"/>
      <c r="N9" s="1">
        <f t="shared" ref="N9:N45" si="4">M9/1000000</f>
        <v>0</v>
      </c>
      <c r="O9" s="1">
        <f t="shared" ref="O9:O45" si="5">N9*1E-23</f>
        <v>0</v>
      </c>
      <c r="P9" s="1">
        <f t="shared" ref="P9:P45" si="6">O9*$D$51</f>
        <v>0</v>
      </c>
      <c r="Q9" s="2" t="e">
        <f t="shared" ref="Q9:Q45" si="7">LOG(P9)</f>
        <v>#NUM!</v>
      </c>
      <c r="R9" s="1"/>
      <c r="U9" s="1"/>
      <c r="V9" s="1">
        <f t="shared" ref="V9:V45" si="8">U9/1000000</f>
        <v>0</v>
      </c>
      <c r="W9" s="1">
        <f t="shared" ref="W9:W45" si="9">V9*1E-23</f>
        <v>0</v>
      </c>
      <c r="X9" s="1">
        <f t="shared" ref="X9:X45" si="10">W9*$D$52</f>
        <v>0</v>
      </c>
      <c r="Y9" s="2" t="e">
        <f t="shared" ref="Y9:Y45" si="11">LOG(X9)</f>
        <v>#NUM!</v>
      </c>
      <c r="Z9" s="1"/>
      <c r="AC9" s="1">
        <v>404.4</v>
      </c>
      <c r="AD9" s="1">
        <f t="shared" ref="AD9:AD45" si="12">AC9/1000000</f>
        <v>4.0439999999999996E-4</v>
      </c>
      <c r="AE9" s="1">
        <f t="shared" ref="AE9:AE45" si="13">AD9*1E-23</f>
        <v>4.0439999999999993E-27</v>
      </c>
      <c r="AF9" s="1">
        <f t="shared" ref="AF9:AF45" si="14">AE9*$D$53</f>
        <v>3.3676679599999988E-13</v>
      </c>
      <c r="AG9" s="2">
        <f t="shared" ref="AG9:AG45" si="15">LOG(AF9)</f>
        <v>-12.472670734942131</v>
      </c>
      <c r="AH9" s="1">
        <v>20.58</v>
      </c>
      <c r="AI9">
        <v>14.6</v>
      </c>
      <c r="AJ9">
        <v>0.06</v>
      </c>
      <c r="AK9" s="1">
        <v>190.8</v>
      </c>
      <c r="AL9" s="1">
        <f t="shared" ref="AL9:AL45" si="16">AK9/1000000</f>
        <v>1.908E-4</v>
      </c>
      <c r="AM9" s="1">
        <f t="shared" ref="AM9:AM45" si="17">AL9*1E-23</f>
        <v>1.9079999999999998E-27</v>
      </c>
      <c r="AN9" s="1">
        <f t="shared" ref="AN9:AN45" si="18">AM9*$D$54</f>
        <v>1.271119776E-13</v>
      </c>
      <c r="AO9" s="2">
        <f t="shared" ref="AO9:AO45" si="19">LOG(AN9)</f>
        <v>-12.895813524501074</v>
      </c>
      <c r="AP9" s="1">
        <v>10.19</v>
      </c>
      <c r="AQ9">
        <v>14.93</v>
      </c>
      <c r="AR9">
        <v>0.06</v>
      </c>
      <c r="AS9" s="1">
        <v>3568</v>
      </c>
      <c r="AT9" s="1">
        <f t="shared" ref="AT9:AT45" si="20">AS9/1000000</f>
        <v>3.568E-3</v>
      </c>
      <c r="AU9" s="1">
        <f t="shared" ref="AU9:AU45" si="21">AT9*1E-23</f>
        <v>3.5679999999999999E-26</v>
      </c>
      <c r="AV9" s="1">
        <f t="shared" ref="AV9:AV47" si="22">AU9*$D$55</f>
        <v>1.8442401434482755E-12</v>
      </c>
      <c r="AW9" s="2">
        <f t="shared" ref="AW9:AW45" si="23">LOG(AV9)</f>
        <v>-11.734182528952658</v>
      </c>
      <c r="AX9" s="1">
        <v>179.7</v>
      </c>
      <c r="AY9">
        <v>11.27</v>
      </c>
      <c r="AZ9">
        <v>0.05</v>
      </c>
      <c r="BA9" s="1">
        <v>1661</v>
      </c>
      <c r="BB9" s="1">
        <f t="shared" ref="BB9:BB45" si="24">BA9/1000000</f>
        <v>1.6609999999999999E-3</v>
      </c>
      <c r="BC9" s="1">
        <f t="shared" ref="BC9:BC45" si="25">BB9*1E-23</f>
        <v>1.6609999999999998E-26</v>
      </c>
      <c r="BD9" s="1">
        <f t="shared" ref="BD9:BD45" si="26">BC9*$D$56</f>
        <v>6.2244397049999993E-13</v>
      </c>
      <c r="BE9" s="2">
        <f t="shared" ref="BE9:BE45" si="27">LOG(BD9)</f>
        <v>-12.205899735634356</v>
      </c>
      <c r="BF9" s="1">
        <v>145.19999999999999</v>
      </c>
      <c r="BG9">
        <v>11.47</v>
      </c>
      <c r="BH9">
        <v>0.1</v>
      </c>
      <c r="BI9" s="1"/>
      <c r="BJ9" s="1">
        <f t="shared" ref="BJ9:BJ45" si="28">BI9/1000000</f>
        <v>0</v>
      </c>
      <c r="BK9" s="1">
        <f t="shared" ref="BK9:BK45" si="29">BJ9*1E-23</f>
        <v>0</v>
      </c>
      <c r="BL9" s="1">
        <f t="shared" ref="BL9:BL45" si="30">BK9*$D$57</f>
        <v>0</v>
      </c>
      <c r="BM9" s="2" t="e">
        <f t="shared" ref="BM9:BM45" si="31">LOG(BL9)</f>
        <v>#NUM!</v>
      </c>
      <c r="BN9" s="1"/>
    </row>
    <row r="10" spans="1:68">
      <c r="A10" t="s">
        <v>18</v>
      </c>
      <c r="B10">
        <v>105.96992899999999</v>
      </c>
      <c r="C10">
        <v>-11.404572</v>
      </c>
      <c r="D10" t="s">
        <v>17</v>
      </c>
      <c r="E10" s="1"/>
      <c r="F10" s="1">
        <f t="shared" si="0"/>
        <v>0</v>
      </c>
      <c r="G10" s="1">
        <f t="shared" si="1"/>
        <v>0</v>
      </c>
      <c r="H10" s="1">
        <f t="shared" si="2"/>
        <v>0</v>
      </c>
      <c r="I10" s="2" t="e">
        <f t="shared" si="3"/>
        <v>#NUM!</v>
      </c>
      <c r="J10" s="1"/>
      <c r="M10" s="1"/>
      <c r="N10" s="1">
        <f t="shared" si="4"/>
        <v>0</v>
      </c>
      <c r="O10" s="1">
        <f t="shared" si="5"/>
        <v>0</v>
      </c>
      <c r="P10" s="1">
        <f t="shared" si="6"/>
        <v>0</v>
      </c>
      <c r="Q10" s="2" t="e">
        <f t="shared" si="7"/>
        <v>#NUM!</v>
      </c>
      <c r="R10" s="1"/>
      <c r="U10" s="1"/>
      <c r="V10" s="1">
        <f t="shared" si="8"/>
        <v>0</v>
      </c>
      <c r="W10" s="1">
        <f t="shared" si="9"/>
        <v>0</v>
      </c>
      <c r="X10" s="1">
        <f t="shared" si="10"/>
        <v>0</v>
      </c>
      <c r="Y10" s="2" t="e">
        <f t="shared" si="11"/>
        <v>#NUM!</v>
      </c>
      <c r="Z10" s="1"/>
      <c r="AC10" s="1">
        <v>731.9</v>
      </c>
      <c r="AD10" s="1">
        <f t="shared" si="12"/>
        <v>7.3189999999999996E-4</v>
      </c>
      <c r="AE10" s="1">
        <f t="shared" si="13"/>
        <v>7.3189999999999986E-27</v>
      </c>
      <c r="AF10" s="1">
        <f t="shared" si="14"/>
        <v>6.0949460433333315E-13</v>
      </c>
      <c r="AG10" s="2">
        <f t="shared" si="15"/>
        <v>-12.215030134702912</v>
      </c>
      <c r="AH10" s="1">
        <v>36.700000000000003</v>
      </c>
      <c r="AI10">
        <v>13.96</v>
      </c>
      <c r="AJ10">
        <v>0.05</v>
      </c>
      <c r="AK10" s="1">
        <v>702.2</v>
      </c>
      <c r="AL10" s="1">
        <f t="shared" si="16"/>
        <v>7.0220000000000005E-4</v>
      </c>
      <c r="AM10" s="1">
        <f t="shared" si="17"/>
        <v>7.0220000000000006E-27</v>
      </c>
      <c r="AN10" s="1">
        <f t="shared" si="18"/>
        <v>4.6780938506666673E-13</v>
      </c>
      <c r="AO10" s="2">
        <f t="shared" si="19"/>
        <v>-12.329931069739818</v>
      </c>
      <c r="AP10" s="1">
        <v>35.24</v>
      </c>
      <c r="AQ10">
        <v>13.52</v>
      </c>
      <c r="AR10">
        <v>0.05</v>
      </c>
      <c r="AS10" s="1">
        <v>1726</v>
      </c>
      <c r="AT10" s="1">
        <f t="shared" si="20"/>
        <v>1.7260000000000001E-3</v>
      </c>
      <c r="AU10" s="1">
        <f t="shared" si="21"/>
        <v>1.7260000000000002E-26</v>
      </c>
      <c r="AV10" s="1">
        <f t="shared" si="22"/>
        <v>8.9214083172413792E-13</v>
      </c>
      <c r="AW10" s="2">
        <f t="shared" si="23"/>
        <v>-12.049566583277553</v>
      </c>
      <c r="AX10" s="1">
        <v>87.11</v>
      </c>
      <c r="AY10">
        <v>12.06</v>
      </c>
      <c r="AZ10">
        <v>0.05</v>
      </c>
      <c r="BA10" s="1">
        <v>2804</v>
      </c>
      <c r="BB10" s="1">
        <f t="shared" si="24"/>
        <v>2.8040000000000001E-3</v>
      </c>
      <c r="BC10" s="1">
        <f t="shared" si="25"/>
        <v>2.8040000000000002E-26</v>
      </c>
      <c r="BD10" s="1">
        <f t="shared" si="26"/>
        <v>1.0507723620000001E-12</v>
      </c>
      <c r="BE10" s="2">
        <f t="shared" si="27"/>
        <v>-11.97849135879113</v>
      </c>
      <c r="BF10" s="1">
        <v>152.5</v>
      </c>
      <c r="BG10">
        <v>10.9</v>
      </c>
      <c r="BH10">
        <v>0.06</v>
      </c>
      <c r="BI10" s="1"/>
      <c r="BJ10" s="1">
        <f t="shared" si="28"/>
        <v>0</v>
      </c>
      <c r="BK10" s="1">
        <f t="shared" si="29"/>
        <v>0</v>
      </c>
      <c r="BL10" s="1">
        <f t="shared" si="30"/>
        <v>0</v>
      </c>
      <c r="BM10" s="2" t="e">
        <f t="shared" si="31"/>
        <v>#NUM!</v>
      </c>
      <c r="BN10" s="1"/>
    </row>
    <row r="11" spans="1:68">
      <c r="A11" t="s">
        <v>19</v>
      </c>
      <c r="B11">
        <v>105.97176899999999</v>
      </c>
      <c r="C11">
        <v>-11.401021</v>
      </c>
      <c r="D11" t="s">
        <v>20</v>
      </c>
      <c r="E11" s="1">
        <v>683.1</v>
      </c>
      <c r="F11" s="1">
        <f t="shared" si="0"/>
        <v>6.8310000000000007E-4</v>
      </c>
      <c r="G11" s="1">
        <f t="shared" si="1"/>
        <v>6.8310000000000001E-27</v>
      </c>
      <c r="H11" s="1">
        <f t="shared" si="2"/>
        <v>1.6383055075200001E-12</v>
      </c>
      <c r="I11" s="2">
        <f t="shared" si="3"/>
        <v>-11.785605108767058</v>
      </c>
      <c r="J11" s="1">
        <v>45.96</v>
      </c>
      <c r="K11">
        <v>15.92</v>
      </c>
      <c r="L11">
        <v>7.0000000000000007E-2</v>
      </c>
      <c r="M11" s="1">
        <v>1475</v>
      </c>
      <c r="N11" s="1">
        <f t="shared" si="4"/>
        <v>1.475E-3</v>
      </c>
      <c r="O11" s="1">
        <f t="shared" si="5"/>
        <v>1.4749999999999998E-26</v>
      </c>
      <c r="P11" s="1">
        <f t="shared" si="6"/>
        <v>2.6799623636363632E-12</v>
      </c>
      <c r="Q11" s="2">
        <f t="shared" si="7"/>
        <v>-11.571871304993532</v>
      </c>
      <c r="R11" s="1">
        <v>62.5</v>
      </c>
      <c r="S11">
        <v>14.6</v>
      </c>
      <c r="T11">
        <v>0.05</v>
      </c>
      <c r="U11" s="1">
        <v>1942</v>
      </c>
      <c r="V11" s="1">
        <f t="shared" si="8"/>
        <v>1.9419999999999999E-3</v>
      </c>
      <c r="W11" s="1">
        <f t="shared" si="9"/>
        <v>1.9419999999999997E-26</v>
      </c>
      <c r="X11" s="1">
        <f t="shared" si="10"/>
        <v>2.6829347502304147E-12</v>
      </c>
      <c r="Y11" s="2">
        <f t="shared" si="11"/>
        <v>-11.571389889370352</v>
      </c>
      <c r="Z11" s="1">
        <v>87.69</v>
      </c>
      <c r="AA11">
        <v>13.84</v>
      </c>
      <c r="AB11">
        <v>0.05</v>
      </c>
      <c r="AC11" s="1">
        <v>2188</v>
      </c>
      <c r="AD11" s="1">
        <f t="shared" si="12"/>
        <v>2.1879999999999998E-3</v>
      </c>
      <c r="AE11" s="1">
        <f t="shared" si="13"/>
        <v>2.1879999999999998E-26</v>
      </c>
      <c r="AF11" s="1">
        <f t="shared" si="14"/>
        <v>1.8220715866666663E-12</v>
      </c>
      <c r="AG11" s="2">
        <f t="shared" si="15"/>
        <v>-11.739434564199701</v>
      </c>
      <c r="AH11" s="1">
        <v>109.5</v>
      </c>
      <c r="AI11">
        <v>12.77</v>
      </c>
      <c r="AJ11">
        <v>0.05</v>
      </c>
      <c r="AK11" s="1">
        <v>2131</v>
      </c>
      <c r="AL11" s="1">
        <f t="shared" si="16"/>
        <v>2.1310000000000001E-3</v>
      </c>
      <c r="AM11" s="1">
        <f t="shared" si="17"/>
        <v>2.1309999999999999E-26</v>
      </c>
      <c r="AN11" s="1">
        <f t="shared" si="18"/>
        <v>1.4196835653333332E-12</v>
      </c>
      <c r="AO11" s="2">
        <f t="shared" si="19"/>
        <v>-11.847808445154948</v>
      </c>
      <c r="AP11" s="1">
        <v>106.6</v>
      </c>
      <c r="AQ11">
        <v>12.31</v>
      </c>
      <c r="AR11">
        <v>0.05</v>
      </c>
      <c r="AS11" s="1">
        <v>2782</v>
      </c>
      <c r="AT11" s="1">
        <f t="shared" si="20"/>
        <v>2.7820000000000002E-3</v>
      </c>
      <c r="AU11" s="1">
        <f t="shared" si="21"/>
        <v>2.7819999999999999E-26</v>
      </c>
      <c r="AV11" s="1">
        <f t="shared" si="22"/>
        <v>1.4379697531034482E-12</v>
      </c>
      <c r="AW11" s="2">
        <f t="shared" si="23"/>
        <v>-11.842250249000717</v>
      </c>
      <c r="AX11" s="1">
        <v>139.69999999999999</v>
      </c>
      <c r="AY11">
        <v>11.54</v>
      </c>
      <c r="AZ11">
        <v>0.05</v>
      </c>
      <c r="BA11" s="1">
        <v>3122</v>
      </c>
      <c r="BB11" s="1">
        <f t="shared" si="24"/>
        <v>3.1220000000000002E-3</v>
      </c>
      <c r="BC11" s="1">
        <f t="shared" si="25"/>
        <v>3.1220000000000001E-26</v>
      </c>
      <c r="BD11" s="1">
        <f t="shared" si="26"/>
        <v>1.169939841E-12</v>
      </c>
      <c r="BE11" s="2">
        <f t="shared" si="27"/>
        <v>-11.931836469359352</v>
      </c>
      <c r="BF11" s="1">
        <v>213.3</v>
      </c>
      <c r="BG11">
        <v>10.78</v>
      </c>
      <c r="BH11">
        <v>7.0000000000000007E-2</v>
      </c>
      <c r="BI11" s="1"/>
      <c r="BJ11" s="1">
        <f t="shared" si="28"/>
        <v>0</v>
      </c>
      <c r="BK11" s="1">
        <f t="shared" si="29"/>
        <v>0</v>
      </c>
      <c r="BL11" s="1">
        <f t="shared" si="30"/>
        <v>0</v>
      </c>
      <c r="BM11" s="2" t="e">
        <f t="shared" si="31"/>
        <v>#NUM!</v>
      </c>
      <c r="BN11" s="1"/>
    </row>
    <row r="12" spans="1:68">
      <c r="A12" t="s">
        <v>21</v>
      </c>
      <c r="B12">
        <v>105.973851</v>
      </c>
      <c r="C12">
        <v>-11.407928999999999</v>
      </c>
      <c r="D12" t="s">
        <v>22</v>
      </c>
      <c r="E12" s="1">
        <v>1535</v>
      </c>
      <c r="F12" s="1">
        <f t="shared" si="0"/>
        <v>1.5349999999999999E-3</v>
      </c>
      <c r="G12" s="1">
        <f t="shared" si="1"/>
        <v>1.535E-26</v>
      </c>
      <c r="H12" s="1">
        <f t="shared" si="2"/>
        <v>3.6814506719999995E-12</v>
      </c>
      <c r="I12" s="2">
        <f t="shared" si="3"/>
        <v>-11.433981014288658</v>
      </c>
      <c r="J12" s="1">
        <v>57.98</v>
      </c>
      <c r="K12">
        <v>15.04</v>
      </c>
      <c r="L12">
        <v>0.04</v>
      </c>
      <c r="M12" s="1">
        <v>2097</v>
      </c>
      <c r="N12" s="1">
        <f t="shared" si="4"/>
        <v>2.0969999999999999E-3</v>
      </c>
      <c r="O12" s="1">
        <f t="shared" si="5"/>
        <v>2.0969999999999999E-26</v>
      </c>
      <c r="P12" s="1">
        <f t="shared" si="6"/>
        <v>3.8100888654545447E-12</v>
      </c>
      <c r="Q12" s="2">
        <f t="shared" si="7"/>
        <v>-11.41906489484237</v>
      </c>
      <c r="R12" s="1">
        <v>98.52</v>
      </c>
      <c r="S12">
        <v>14.22</v>
      </c>
      <c r="T12">
        <v>0.05</v>
      </c>
      <c r="U12" s="1">
        <v>1767</v>
      </c>
      <c r="V12" s="1">
        <f t="shared" si="8"/>
        <v>1.7669999999999999E-3</v>
      </c>
      <c r="W12" s="1">
        <f t="shared" si="9"/>
        <v>1.7669999999999999E-26</v>
      </c>
      <c r="X12" s="1">
        <f t="shared" si="10"/>
        <v>2.4411666857142858E-12</v>
      </c>
      <c r="Y12" s="2">
        <f t="shared" si="11"/>
        <v>-11.612402565435573</v>
      </c>
      <c r="Z12" s="1">
        <v>91.16</v>
      </c>
      <c r="AA12">
        <v>13.94</v>
      </c>
      <c r="AB12">
        <v>0.06</v>
      </c>
      <c r="AC12" s="1">
        <v>1180</v>
      </c>
      <c r="AD12" s="1">
        <f t="shared" si="12"/>
        <v>1.1800000000000001E-3</v>
      </c>
      <c r="AE12" s="1">
        <f t="shared" si="13"/>
        <v>1.18E-26</v>
      </c>
      <c r="AF12" s="1">
        <f t="shared" si="14"/>
        <v>9.8265286666666656E-13</v>
      </c>
      <c r="AG12" s="2">
        <f t="shared" si="15"/>
        <v>-12.00759987455497</v>
      </c>
      <c r="AH12" s="1">
        <v>59.08</v>
      </c>
      <c r="AI12">
        <v>13.44</v>
      </c>
      <c r="AJ12">
        <v>0.05</v>
      </c>
      <c r="AK12" s="1">
        <v>971.1</v>
      </c>
      <c r="AL12" s="1">
        <f t="shared" si="16"/>
        <v>9.7110000000000002E-4</v>
      </c>
      <c r="AM12" s="1">
        <f t="shared" si="17"/>
        <v>9.7109999999999999E-27</v>
      </c>
      <c r="AN12" s="1">
        <f t="shared" si="18"/>
        <v>6.4695199920000005E-13</v>
      </c>
      <c r="AO12" s="2">
        <f t="shared" si="19"/>
        <v>-12.189127940746916</v>
      </c>
      <c r="AP12" s="1">
        <v>48.66</v>
      </c>
      <c r="AQ12">
        <v>13.17</v>
      </c>
      <c r="AR12">
        <v>0.05</v>
      </c>
      <c r="AS12" s="1">
        <v>1039</v>
      </c>
      <c r="AT12" s="1">
        <f t="shared" si="20"/>
        <v>1.039E-3</v>
      </c>
      <c r="AU12" s="1">
        <f t="shared" si="21"/>
        <v>1.0389999999999999E-26</v>
      </c>
      <c r="AV12" s="1">
        <f t="shared" si="22"/>
        <v>5.3704190275862057E-13</v>
      </c>
      <c r="AW12" s="2">
        <f t="shared" si="23"/>
        <v>-12.269991827099567</v>
      </c>
      <c r="AX12" s="1">
        <v>53.06</v>
      </c>
      <c r="AY12">
        <v>12.61</v>
      </c>
      <c r="AZ12">
        <v>0.06</v>
      </c>
      <c r="BA12" s="1">
        <v>924.5</v>
      </c>
      <c r="BB12" s="1">
        <f t="shared" si="24"/>
        <v>9.2449999999999997E-4</v>
      </c>
      <c r="BC12" s="1">
        <f t="shared" si="25"/>
        <v>9.2449999999999988E-27</v>
      </c>
      <c r="BD12" s="1">
        <f t="shared" si="26"/>
        <v>3.4644759224999997E-13</v>
      </c>
      <c r="BE12" s="2">
        <f t="shared" si="27"/>
        <v>-12.460362452590559</v>
      </c>
      <c r="BF12" s="1">
        <v>48.39</v>
      </c>
      <c r="BG12">
        <v>12.1</v>
      </c>
      <c r="BH12">
        <v>0.06</v>
      </c>
      <c r="BI12" s="1"/>
      <c r="BJ12" s="1">
        <f t="shared" si="28"/>
        <v>0</v>
      </c>
      <c r="BK12" s="1">
        <f t="shared" si="29"/>
        <v>0</v>
      </c>
      <c r="BL12" s="1">
        <f t="shared" si="30"/>
        <v>0</v>
      </c>
      <c r="BM12" s="2" t="e">
        <f t="shared" si="31"/>
        <v>#NUM!</v>
      </c>
      <c r="BN12" s="1"/>
    </row>
    <row r="13" spans="1:68">
      <c r="A13" t="s">
        <v>23</v>
      </c>
      <c r="B13">
        <v>105.988022</v>
      </c>
      <c r="C13">
        <v>-11.409086</v>
      </c>
      <c r="D13" t="s">
        <v>24</v>
      </c>
      <c r="E13" s="1">
        <v>1880</v>
      </c>
      <c r="F13" s="1">
        <f t="shared" si="0"/>
        <v>1.8799999999999999E-3</v>
      </c>
      <c r="G13" s="1">
        <f t="shared" si="1"/>
        <v>1.8799999999999998E-26</v>
      </c>
      <c r="H13" s="1">
        <f t="shared" si="2"/>
        <v>4.5088776959999993E-12</v>
      </c>
      <c r="I13" s="2">
        <f t="shared" si="3"/>
        <v>-11.345931544838184</v>
      </c>
      <c r="J13" s="1">
        <v>53.68</v>
      </c>
      <c r="K13">
        <v>14.82</v>
      </c>
      <c r="L13">
        <v>0.03</v>
      </c>
      <c r="M13" s="1">
        <v>2630</v>
      </c>
      <c r="N13" s="1">
        <f t="shared" si="4"/>
        <v>2.63E-3</v>
      </c>
      <c r="O13" s="1">
        <f t="shared" si="5"/>
        <v>2.63E-26</v>
      </c>
      <c r="P13" s="1">
        <f t="shared" si="6"/>
        <v>4.7785091636363631E-12</v>
      </c>
      <c r="Q13" s="2">
        <f t="shared" si="7"/>
        <v>-11.320707576817956</v>
      </c>
      <c r="R13" s="1">
        <v>48.44</v>
      </c>
      <c r="S13">
        <v>13.98</v>
      </c>
      <c r="T13">
        <v>0.02</v>
      </c>
      <c r="U13" s="1">
        <v>2132</v>
      </c>
      <c r="V13" s="1">
        <f t="shared" si="8"/>
        <v>2.1320000000000002E-3</v>
      </c>
      <c r="W13" s="1">
        <f t="shared" si="9"/>
        <v>2.132E-26</v>
      </c>
      <c r="X13" s="1">
        <f t="shared" si="10"/>
        <v>2.9454257917050695E-12</v>
      </c>
      <c r="Y13" s="2">
        <f t="shared" si="11"/>
        <v>-11.530851914587801</v>
      </c>
      <c r="Z13" s="1">
        <v>102.1</v>
      </c>
      <c r="AA13">
        <v>13.74</v>
      </c>
      <c r="AB13">
        <v>0.05</v>
      </c>
      <c r="AC13" s="1">
        <v>1608</v>
      </c>
      <c r="AD13" s="1">
        <f t="shared" si="12"/>
        <v>1.6080000000000001E-3</v>
      </c>
      <c r="AE13" s="1">
        <f t="shared" si="13"/>
        <v>1.608E-26</v>
      </c>
      <c r="AF13" s="1">
        <f t="shared" si="14"/>
        <v>1.3390727199999998E-12</v>
      </c>
      <c r="AG13" s="2">
        <f t="shared" si="15"/>
        <v>-11.873195837448662</v>
      </c>
      <c r="AH13" s="1">
        <v>80.48</v>
      </c>
      <c r="AI13">
        <v>13.11</v>
      </c>
      <c r="AJ13">
        <v>0.05</v>
      </c>
      <c r="AK13" s="1">
        <v>1430</v>
      </c>
      <c r="AL13" s="1">
        <f t="shared" si="16"/>
        <v>1.4300000000000001E-3</v>
      </c>
      <c r="AM13" s="1">
        <f t="shared" si="17"/>
        <v>1.43E-26</v>
      </c>
      <c r="AN13" s="1">
        <f t="shared" si="18"/>
        <v>9.5267362666666664E-13</v>
      </c>
      <c r="AO13" s="2">
        <f t="shared" si="19"/>
        <v>-12.02105585740409</v>
      </c>
      <c r="AP13" s="1">
        <v>71.59</v>
      </c>
      <c r="AQ13">
        <v>12.75</v>
      </c>
      <c r="AR13">
        <v>0.05</v>
      </c>
      <c r="AS13" s="1">
        <v>1356</v>
      </c>
      <c r="AT13" s="1">
        <f t="shared" si="20"/>
        <v>1.356E-3</v>
      </c>
      <c r="AU13" s="1">
        <f t="shared" si="21"/>
        <v>1.3560000000000001E-26</v>
      </c>
      <c r="AV13" s="1">
        <f t="shared" si="22"/>
        <v>7.0089395586206897E-13</v>
      </c>
      <c r="AW13" s="2">
        <f t="shared" si="23"/>
        <v>-12.1543476851257</v>
      </c>
      <c r="AX13" s="1">
        <v>68.64</v>
      </c>
      <c r="AY13">
        <v>12.32</v>
      </c>
      <c r="AZ13">
        <v>0.06</v>
      </c>
      <c r="BA13" s="1">
        <v>1535</v>
      </c>
      <c r="BB13" s="1">
        <f t="shared" si="24"/>
        <v>1.5349999999999999E-3</v>
      </c>
      <c r="BC13" s="1">
        <f t="shared" si="25"/>
        <v>1.535E-26</v>
      </c>
      <c r="BD13" s="1">
        <f t="shared" si="26"/>
        <v>5.752266675E-13</v>
      </c>
      <c r="BE13" s="2">
        <f t="shared" si="27"/>
        <v>-12.240160988272546</v>
      </c>
      <c r="BF13" s="1">
        <v>78.010000000000005</v>
      </c>
      <c r="BG13">
        <v>11.55</v>
      </c>
      <c r="BH13">
        <v>0.06</v>
      </c>
      <c r="BI13" s="1"/>
      <c r="BJ13" s="1">
        <f t="shared" si="28"/>
        <v>0</v>
      </c>
      <c r="BK13" s="1">
        <f t="shared" si="29"/>
        <v>0</v>
      </c>
      <c r="BL13" s="1">
        <f t="shared" si="30"/>
        <v>0</v>
      </c>
      <c r="BM13" s="2" t="e">
        <f t="shared" si="31"/>
        <v>#NUM!</v>
      </c>
      <c r="BN13" s="1"/>
    </row>
    <row r="14" spans="1:68">
      <c r="A14" t="s">
        <v>25</v>
      </c>
      <c r="B14">
        <v>105.99335600000001</v>
      </c>
      <c r="C14">
        <v>-11.390482</v>
      </c>
      <c r="D14" t="s">
        <v>26</v>
      </c>
      <c r="E14" s="1">
        <v>18830</v>
      </c>
      <c r="F14" s="1">
        <f t="shared" si="0"/>
        <v>1.883E-2</v>
      </c>
      <c r="G14" s="1">
        <f t="shared" si="1"/>
        <v>1.8829999999999999E-25</v>
      </c>
      <c r="H14" s="1">
        <f t="shared" si="2"/>
        <v>4.5160727135999998E-11</v>
      </c>
      <c r="I14" s="2">
        <f t="shared" si="3"/>
        <v>-10.3452390740852</v>
      </c>
      <c r="J14" s="1">
        <v>399</v>
      </c>
      <c r="K14">
        <v>12.32</v>
      </c>
      <c r="L14">
        <v>0.02</v>
      </c>
      <c r="M14" s="1">
        <v>16750</v>
      </c>
      <c r="N14" s="1">
        <f t="shared" si="4"/>
        <v>1.6750000000000001E-2</v>
      </c>
      <c r="O14" s="1">
        <f t="shared" si="5"/>
        <v>1.6750000000000001E-25</v>
      </c>
      <c r="P14" s="1">
        <f t="shared" si="6"/>
        <v>3.0433470909090911E-11</v>
      </c>
      <c r="Q14" s="2">
        <f t="shared" si="7"/>
        <v>-10.51664851393485</v>
      </c>
      <c r="R14" s="1">
        <v>478.2</v>
      </c>
      <c r="S14">
        <v>11.97</v>
      </c>
      <c r="T14">
        <v>0.03</v>
      </c>
      <c r="U14" s="1">
        <v>11420</v>
      </c>
      <c r="V14" s="1">
        <f t="shared" si="8"/>
        <v>1.142E-2</v>
      </c>
      <c r="W14" s="1">
        <f t="shared" si="9"/>
        <v>1.142E-25</v>
      </c>
      <c r="X14" s="1">
        <f t="shared" si="10"/>
        <v>1.5777093124423963E-11</v>
      </c>
      <c r="Y14" s="2">
        <f t="shared" si="11"/>
        <v>-10.801973011032507</v>
      </c>
      <c r="Z14" s="1">
        <v>305</v>
      </c>
      <c r="AA14">
        <v>11.92</v>
      </c>
      <c r="AB14">
        <v>0.03</v>
      </c>
      <c r="AC14" s="1">
        <v>5103</v>
      </c>
      <c r="AD14" s="1">
        <f t="shared" si="12"/>
        <v>5.1029999999999999E-3</v>
      </c>
      <c r="AE14" s="1">
        <f t="shared" si="13"/>
        <v>5.1029999999999996E-26</v>
      </c>
      <c r="AF14" s="1">
        <f t="shared" si="14"/>
        <v>4.2495572699999989E-12</v>
      </c>
      <c r="AG14" s="2">
        <f t="shared" si="15"/>
        <v>-11.371656313528863</v>
      </c>
      <c r="AH14" s="1">
        <v>255.2</v>
      </c>
      <c r="AI14">
        <v>11.85</v>
      </c>
      <c r="AJ14">
        <v>0.05</v>
      </c>
      <c r="AK14" s="1">
        <v>3233</v>
      </c>
      <c r="AL14" s="1">
        <f t="shared" si="16"/>
        <v>3.2330000000000002E-3</v>
      </c>
      <c r="AM14" s="1">
        <f t="shared" si="17"/>
        <v>3.2330000000000003E-26</v>
      </c>
      <c r="AN14" s="1">
        <f t="shared" si="18"/>
        <v>2.1538418426666669E-12</v>
      </c>
      <c r="AO14" s="2">
        <f t="shared" si="19"/>
        <v>-11.666786190257595</v>
      </c>
      <c r="AP14" s="1">
        <v>161.69999999999999</v>
      </c>
      <c r="AQ14">
        <v>11.86</v>
      </c>
      <c r="AR14">
        <v>0.05</v>
      </c>
      <c r="AS14" s="1">
        <v>6988</v>
      </c>
      <c r="AT14" s="1">
        <f t="shared" si="20"/>
        <v>6.9880000000000003E-3</v>
      </c>
      <c r="AU14" s="1">
        <f t="shared" si="21"/>
        <v>6.988E-26</v>
      </c>
      <c r="AV14" s="1">
        <f t="shared" si="22"/>
        <v>3.6119815365517237E-12</v>
      </c>
      <c r="AW14" s="2">
        <f t="shared" si="23"/>
        <v>-11.442254478345852</v>
      </c>
      <c r="AX14" s="1">
        <v>350</v>
      </c>
      <c r="AY14">
        <v>10.54</v>
      </c>
      <c r="AZ14">
        <v>0.05</v>
      </c>
      <c r="BA14" s="1">
        <v>3670</v>
      </c>
      <c r="BB14" s="1">
        <f t="shared" si="24"/>
        <v>3.6700000000000001E-3</v>
      </c>
      <c r="BC14" s="1">
        <f t="shared" si="25"/>
        <v>3.6699999999999999E-26</v>
      </c>
      <c r="BD14" s="1">
        <f t="shared" si="26"/>
        <v>1.3752976349999999E-12</v>
      </c>
      <c r="BE14" s="2">
        <f t="shared" si="27"/>
        <v>-11.861603303833661</v>
      </c>
      <c r="BF14" s="1">
        <v>184.7</v>
      </c>
      <c r="BG14">
        <v>10.61</v>
      </c>
      <c r="BH14">
        <v>0.05</v>
      </c>
      <c r="BI14" s="1"/>
      <c r="BJ14" s="1">
        <f t="shared" si="28"/>
        <v>0</v>
      </c>
      <c r="BK14" s="1">
        <f t="shared" si="29"/>
        <v>0</v>
      </c>
      <c r="BL14" s="1">
        <f t="shared" si="30"/>
        <v>0</v>
      </c>
      <c r="BM14" s="2" t="e">
        <f t="shared" si="31"/>
        <v>#NUM!</v>
      </c>
      <c r="BN14" s="1"/>
    </row>
    <row r="15" spans="1:68">
      <c r="A15" t="s">
        <v>27</v>
      </c>
      <c r="B15">
        <v>105.998813</v>
      </c>
      <c r="C15">
        <v>-11.385961999999999</v>
      </c>
      <c r="D15" t="s">
        <v>17</v>
      </c>
      <c r="E15" s="1"/>
      <c r="F15" s="1">
        <f t="shared" si="0"/>
        <v>0</v>
      </c>
      <c r="G15" s="1">
        <f t="shared" si="1"/>
        <v>0</v>
      </c>
      <c r="H15" s="1">
        <f t="shared" si="2"/>
        <v>0</v>
      </c>
      <c r="I15" s="2" t="e">
        <f t="shared" si="3"/>
        <v>#NUM!</v>
      </c>
      <c r="J15" s="1"/>
      <c r="M15" s="1"/>
      <c r="N15" s="1">
        <f t="shared" si="4"/>
        <v>0</v>
      </c>
      <c r="O15" s="1">
        <f t="shared" si="5"/>
        <v>0</v>
      </c>
      <c r="P15" s="1">
        <f t="shared" si="6"/>
        <v>0</v>
      </c>
      <c r="Q15" s="2" t="e">
        <f t="shared" si="7"/>
        <v>#NUM!</v>
      </c>
      <c r="R15" s="1"/>
      <c r="U15" s="1"/>
      <c r="V15" s="1">
        <f t="shared" si="8"/>
        <v>0</v>
      </c>
      <c r="W15" s="1">
        <f t="shared" si="9"/>
        <v>0</v>
      </c>
      <c r="X15" s="1">
        <f t="shared" si="10"/>
        <v>0</v>
      </c>
      <c r="Y15" s="2" t="e">
        <f t="shared" si="11"/>
        <v>#NUM!</v>
      </c>
      <c r="Z15" s="1"/>
      <c r="AC15" s="1">
        <v>925.2</v>
      </c>
      <c r="AD15" s="1">
        <f t="shared" si="12"/>
        <v>9.2520000000000005E-4</v>
      </c>
      <c r="AE15" s="1">
        <f t="shared" si="13"/>
        <v>9.2519999999999994E-27</v>
      </c>
      <c r="AF15" s="1">
        <f t="shared" si="14"/>
        <v>7.7046646799999985E-13</v>
      </c>
      <c r="AG15" s="2">
        <f t="shared" si="15"/>
        <v>-12.113246257762512</v>
      </c>
      <c r="AH15" s="1">
        <v>46.43</v>
      </c>
      <c r="AI15">
        <v>13.71</v>
      </c>
      <c r="AJ15">
        <v>0.05</v>
      </c>
      <c r="AK15" s="1">
        <v>792.3</v>
      </c>
      <c r="AL15" s="1">
        <f t="shared" si="16"/>
        <v>7.9229999999999991E-4</v>
      </c>
      <c r="AM15" s="1">
        <f t="shared" si="17"/>
        <v>7.9229999999999993E-27</v>
      </c>
      <c r="AN15" s="1">
        <f t="shared" si="18"/>
        <v>5.2783448560000001E-13</v>
      </c>
      <c r="AO15" s="2">
        <f t="shared" si="19"/>
        <v>-12.277502238942564</v>
      </c>
      <c r="AP15" s="1">
        <v>39.79</v>
      </c>
      <c r="AQ15">
        <v>13.39</v>
      </c>
      <c r="AR15">
        <v>0.05</v>
      </c>
      <c r="AS15" s="1">
        <v>2656</v>
      </c>
      <c r="AT15" s="1">
        <f t="shared" si="20"/>
        <v>2.6559999999999999E-3</v>
      </c>
      <c r="AU15" s="1">
        <f t="shared" si="21"/>
        <v>2.6559999999999998E-26</v>
      </c>
      <c r="AV15" s="1">
        <f t="shared" si="22"/>
        <v>1.3728424386206894E-12</v>
      </c>
      <c r="AW15" s="2">
        <f t="shared" si="23"/>
        <v>-11.862379303960765</v>
      </c>
      <c r="AX15" s="1">
        <v>134.19999999999999</v>
      </c>
      <c r="AY15">
        <v>11.59</v>
      </c>
      <c r="AZ15">
        <v>0.05</v>
      </c>
      <c r="BA15" s="1">
        <v>1860</v>
      </c>
      <c r="BB15" s="1">
        <f t="shared" si="24"/>
        <v>1.8600000000000001E-3</v>
      </c>
      <c r="BC15" s="1">
        <f t="shared" si="25"/>
        <v>1.8599999999999999E-26</v>
      </c>
      <c r="BD15" s="1">
        <f t="shared" si="26"/>
        <v>6.9701733000000001E-13</v>
      </c>
      <c r="BE15" s="2">
        <f t="shared" si="27"/>
        <v>-12.156756423867835</v>
      </c>
      <c r="BF15" s="1">
        <v>95.21</v>
      </c>
      <c r="BG15">
        <v>11.34</v>
      </c>
      <c r="BH15">
        <v>0.06</v>
      </c>
      <c r="BI15" s="1"/>
      <c r="BJ15" s="1">
        <f t="shared" si="28"/>
        <v>0</v>
      </c>
      <c r="BK15" s="1">
        <f t="shared" si="29"/>
        <v>0</v>
      </c>
      <c r="BL15" s="1">
        <f t="shared" si="30"/>
        <v>0</v>
      </c>
      <c r="BM15" s="2" t="e">
        <f t="shared" si="31"/>
        <v>#NUM!</v>
      </c>
      <c r="BN15" s="1"/>
    </row>
    <row r="16" spans="1:68">
      <c r="A16" t="s">
        <v>28</v>
      </c>
      <c r="B16">
        <v>106.00301899999999</v>
      </c>
      <c r="C16">
        <v>-11.389846</v>
      </c>
      <c r="D16" t="s">
        <v>29</v>
      </c>
      <c r="E16" s="1">
        <v>825.8</v>
      </c>
      <c r="F16" s="1">
        <f t="shared" si="0"/>
        <v>8.2579999999999991E-4</v>
      </c>
      <c r="G16" s="1">
        <f t="shared" si="1"/>
        <v>8.2579999999999987E-27</v>
      </c>
      <c r="H16" s="1">
        <f t="shared" si="2"/>
        <v>1.9805485113599997E-12</v>
      </c>
      <c r="I16" s="2">
        <f t="shared" si="3"/>
        <v>-11.703214515563181</v>
      </c>
      <c r="J16" s="1">
        <v>41.85</v>
      </c>
      <c r="K16">
        <v>15.71</v>
      </c>
      <c r="L16">
        <v>0.06</v>
      </c>
      <c r="M16" s="1">
        <v>5596</v>
      </c>
      <c r="N16" s="1">
        <f t="shared" si="4"/>
        <v>5.5960000000000003E-3</v>
      </c>
      <c r="O16" s="1">
        <f t="shared" si="5"/>
        <v>5.5959999999999995E-26</v>
      </c>
      <c r="P16" s="1">
        <f t="shared" si="6"/>
        <v>1.0167504669090908E-11</v>
      </c>
      <c r="Q16" s="2">
        <f t="shared" si="7"/>
        <v>-10.992785619487924</v>
      </c>
      <c r="R16" s="1">
        <v>128.9</v>
      </c>
      <c r="S16">
        <v>13.16</v>
      </c>
      <c r="T16">
        <v>0.03</v>
      </c>
      <c r="U16" s="1">
        <v>12730</v>
      </c>
      <c r="V16" s="1">
        <f t="shared" si="8"/>
        <v>1.273E-2</v>
      </c>
      <c r="W16" s="1">
        <f t="shared" si="9"/>
        <v>1.2729999999999998E-25</v>
      </c>
      <c r="X16" s="1">
        <f t="shared" si="10"/>
        <v>1.7586899778801844E-11</v>
      </c>
      <c r="Y16" s="2">
        <f t="shared" si="11"/>
        <v>-10.754810711288682</v>
      </c>
      <c r="Z16" s="1">
        <v>269.60000000000002</v>
      </c>
      <c r="AA16">
        <v>11.8</v>
      </c>
      <c r="AB16">
        <v>0.02</v>
      </c>
      <c r="AC16" s="1">
        <v>14810</v>
      </c>
      <c r="AD16" s="1">
        <f t="shared" si="12"/>
        <v>1.481E-2</v>
      </c>
      <c r="AE16" s="1">
        <f t="shared" si="13"/>
        <v>1.4809999999999999E-25</v>
      </c>
      <c r="AF16" s="1">
        <f t="shared" si="14"/>
        <v>1.2333126233333331E-11</v>
      </c>
      <c r="AG16" s="2">
        <f t="shared" si="15"/>
        <v>-10.908926823339886</v>
      </c>
      <c r="AH16" s="1">
        <v>740.8</v>
      </c>
      <c r="AI16">
        <v>10.69</v>
      </c>
      <c r="AJ16">
        <v>0.05</v>
      </c>
      <c r="AK16" s="1">
        <v>13520</v>
      </c>
      <c r="AL16" s="1">
        <f t="shared" si="16"/>
        <v>1.3520000000000001E-2</v>
      </c>
      <c r="AM16" s="1">
        <f t="shared" si="17"/>
        <v>1.3520000000000001E-25</v>
      </c>
      <c r="AN16" s="1">
        <f t="shared" si="18"/>
        <v>9.0070961066666674E-12</v>
      </c>
      <c r="AO16" s="2">
        <f t="shared" si="19"/>
        <v>-11.045415203263534</v>
      </c>
      <c r="AP16" s="1">
        <v>676.3</v>
      </c>
      <c r="AQ16">
        <v>10.31</v>
      </c>
      <c r="AR16">
        <v>0.05</v>
      </c>
      <c r="AS16" s="1">
        <v>10500</v>
      </c>
      <c r="AT16" s="1">
        <f t="shared" si="20"/>
        <v>1.0500000000000001E-2</v>
      </c>
      <c r="AU16" s="1">
        <f t="shared" si="21"/>
        <v>1.05E-25</v>
      </c>
      <c r="AV16" s="1">
        <f t="shared" si="22"/>
        <v>5.427276206896551E-12</v>
      </c>
      <c r="AW16" s="2">
        <f t="shared" si="23"/>
        <v>-11.265418075586807</v>
      </c>
      <c r="AX16" s="1">
        <v>525.5</v>
      </c>
      <c r="AY16">
        <v>10.1</v>
      </c>
      <c r="AZ16">
        <v>0.05</v>
      </c>
      <c r="BA16" s="1">
        <v>8423</v>
      </c>
      <c r="BB16" s="1">
        <f t="shared" si="24"/>
        <v>8.4229999999999999E-3</v>
      </c>
      <c r="BC16" s="1">
        <f t="shared" si="25"/>
        <v>8.4229999999999993E-26</v>
      </c>
      <c r="BD16" s="1">
        <f t="shared" si="26"/>
        <v>3.1564392314999996E-12</v>
      </c>
      <c r="BE16" s="2">
        <f t="shared" si="27"/>
        <v>-11.500802567394214</v>
      </c>
      <c r="BF16" s="1">
        <v>421.7</v>
      </c>
      <c r="BG16">
        <v>9.6999999999999993</v>
      </c>
      <c r="BH16">
        <v>0.05</v>
      </c>
      <c r="BI16" s="1">
        <v>73220</v>
      </c>
      <c r="BJ16" s="1">
        <f t="shared" si="28"/>
        <v>7.3219999999999993E-2</v>
      </c>
      <c r="BK16" s="1">
        <f t="shared" si="29"/>
        <v>7.3219999999999995E-25</v>
      </c>
      <c r="BL16" s="1">
        <f t="shared" si="30"/>
        <v>9.1461664700000001E-12</v>
      </c>
      <c r="BM16" s="2">
        <f t="shared" si="31"/>
        <v>-11.0387608982599</v>
      </c>
      <c r="BN16" s="1">
        <v>2933</v>
      </c>
      <c r="BO16">
        <v>4.97</v>
      </c>
      <c r="BP16">
        <v>0.04</v>
      </c>
    </row>
    <row r="17" spans="1:68">
      <c r="A17" t="s">
        <v>30</v>
      </c>
      <c r="B17">
        <v>106.005059</v>
      </c>
      <c r="C17">
        <v>-11.425312999999999</v>
      </c>
      <c r="D17" t="s">
        <v>31</v>
      </c>
      <c r="E17" s="1">
        <v>3157</v>
      </c>
      <c r="F17" s="1">
        <f t="shared" si="0"/>
        <v>3.1570000000000001E-3</v>
      </c>
      <c r="G17" s="1">
        <f t="shared" si="1"/>
        <v>3.157E-26</v>
      </c>
      <c r="H17" s="1">
        <f t="shared" si="2"/>
        <v>7.5715568543999998E-12</v>
      </c>
      <c r="I17" s="2">
        <f t="shared" si="3"/>
        <v>-11.120814812209646</v>
      </c>
      <c r="J17" s="1">
        <v>84.34</v>
      </c>
      <c r="K17">
        <v>14.26</v>
      </c>
      <c r="L17">
        <v>0.03</v>
      </c>
      <c r="M17" s="1">
        <v>6685</v>
      </c>
      <c r="N17" s="1">
        <f t="shared" si="4"/>
        <v>6.685E-3</v>
      </c>
      <c r="O17" s="1">
        <f t="shared" si="5"/>
        <v>6.6849999999999994E-26</v>
      </c>
      <c r="P17" s="1">
        <f t="shared" si="6"/>
        <v>1.2146134509090907E-11</v>
      </c>
      <c r="Q17" s="2">
        <f t="shared" si="7"/>
        <v>-10.915561913709711</v>
      </c>
      <c r="R17" s="1">
        <v>135.5</v>
      </c>
      <c r="S17">
        <v>12.96</v>
      </c>
      <c r="T17">
        <v>0.02</v>
      </c>
      <c r="U17" s="1">
        <v>10770</v>
      </c>
      <c r="V17" s="1">
        <f t="shared" si="8"/>
        <v>1.077E-2</v>
      </c>
      <c r="W17" s="1">
        <f t="shared" si="9"/>
        <v>1.0769999999999999E-25</v>
      </c>
      <c r="X17" s="1">
        <f t="shared" si="10"/>
        <v>1.4879097456221198E-11</v>
      </c>
      <c r="Y17" s="2">
        <f t="shared" si="11"/>
        <v>-10.827423411644356</v>
      </c>
      <c r="Z17" s="1">
        <v>188.5</v>
      </c>
      <c r="AA17">
        <v>11.98</v>
      </c>
      <c r="AB17">
        <v>0.02</v>
      </c>
      <c r="AC17" s="1">
        <v>15840</v>
      </c>
      <c r="AD17" s="1">
        <f t="shared" si="12"/>
        <v>1.584E-2</v>
      </c>
      <c r="AE17" s="1">
        <f t="shared" si="13"/>
        <v>1.5839999999999999E-25</v>
      </c>
      <c r="AF17" s="1">
        <f t="shared" si="14"/>
        <v>1.3190865599999997E-11</v>
      </c>
      <c r="AG17" s="2">
        <f t="shared" si="15"/>
        <v>-10.87972670460762</v>
      </c>
      <c r="AH17" s="1">
        <v>791.9</v>
      </c>
      <c r="AI17">
        <v>10.62</v>
      </c>
      <c r="AJ17">
        <v>0.05</v>
      </c>
      <c r="AK17" s="1">
        <v>14620</v>
      </c>
      <c r="AL17" s="1">
        <f t="shared" si="16"/>
        <v>1.4619999999999999E-2</v>
      </c>
      <c r="AM17" s="1">
        <f t="shared" si="17"/>
        <v>1.4619999999999998E-25</v>
      </c>
      <c r="AN17" s="1">
        <f t="shared" si="18"/>
        <v>9.7399219733333323E-12</v>
      </c>
      <c r="AO17" s="2">
        <f t="shared" si="19"/>
        <v>-11.011444522247309</v>
      </c>
      <c r="AP17" s="1">
        <v>730.9</v>
      </c>
      <c r="AQ17">
        <v>10.220000000000001</v>
      </c>
      <c r="AR17">
        <v>0.05</v>
      </c>
      <c r="AS17" s="1">
        <v>12640</v>
      </c>
      <c r="AT17" s="1">
        <f t="shared" si="20"/>
        <v>1.264E-2</v>
      </c>
      <c r="AU17" s="1">
        <f t="shared" si="21"/>
        <v>1.2639999999999999E-25</v>
      </c>
      <c r="AV17" s="1">
        <f t="shared" si="22"/>
        <v>6.5334067862068953E-12</v>
      </c>
      <c r="AW17" s="2">
        <f t="shared" si="23"/>
        <v>-11.184860300710378</v>
      </c>
      <c r="AX17" s="1">
        <v>632.29999999999995</v>
      </c>
      <c r="AY17">
        <v>9.9</v>
      </c>
      <c r="AZ17">
        <v>0.05</v>
      </c>
      <c r="BA17" s="1">
        <v>11590</v>
      </c>
      <c r="BB17" s="1">
        <f t="shared" si="24"/>
        <v>1.159E-2</v>
      </c>
      <c r="BC17" s="1">
        <f t="shared" si="25"/>
        <v>1.1589999999999999E-25</v>
      </c>
      <c r="BD17" s="1">
        <f t="shared" si="26"/>
        <v>4.3432423949999999E-12</v>
      </c>
      <c r="BE17" s="2">
        <f t="shared" si="27"/>
        <v>-11.362185932122156</v>
      </c>
      <c r="BF17" s="1">
        <v>579.79999999999995</v>
      </c>
      <c r="BG17">
        <v>9.36</v>
      </c>
      <c r="BH17">
        <v>0.05</v>
      </c>
      <c r="BI17" s="1">
        <v>23980</v>
      </c>
      <c r="BJ17" s="1">
        <f t="shared" si="28"/>
        <v>2.3980000000000001E-2</v>
      </c>
      <c r="BK17" s="1">
        <f t="shared" si="29"/>
        <v>2.3980000000000001E-25</v>
      </c>
      <c r="BL17" s="1">
        <f t="shared" si="30"/>
        <v>2.9954257300000005E-12</v>
      </c>
      <c r="BM17" s="2">
        <f t="shared" si="31"/>
        <v>-11.523541444042584</v>
      </c>
      <c r="BN17" s="1">
        <v>969</v>
      </c>
      <c r="BO17">
        <v>6.18</v>
      </c>
      <c r="BP17">
        <v>0.04</v>
      </c>
    </row>
    <row r="18" spans="1:68">
      <c r="A18" t="s">
        <v>32</v>
      </c>
      <c r="B18">
        <v>106.005152</v>
      </c>
      <c r="C18">
        <v>-11.378504</v>
      </c>
      <c r="D18" t="s">
        <v>33</v>
      </c>
      <c r="E18" s="1">
        <v>493</v>
      </c>
      <c r="F18" s="1">
        <f t="shared" si="0"/>
        <v>4.9299999999999995E-4</v>
      </c>
      <c r="G18" s="1">
        <f t="shared" si="1"/>
        <v>4.9299999999999991E-27</v>
      </c>
      <c r="H18" s="1">
        <f t="shared" si="2"/>
        <v>1.1823812255999997E-12</v>
      </c>
      <c r="I18" s="2">
        <f t="shared" si="3"/>
        <v>-11.927242474824634</v>
      </c>
      <c r="J18" s="1">
        <v>42.28</v>
      </c>
      <c r="K18">
        <v>16.27</v>
      </c>
      <c r="L18">
        <v>0.09</v>
      </c>
      <c r="M18" s="1">
        <v>1086</v>
      </c>
      <c r="N18" s="1">
        <f t="shared" si="4"/>
        <v>1.0859999999999999E-3</v>
      </c>
      <c r="O18" s="1">
        <f t="shared" si="5"/>
        <v>1.086E-26</v>
      </c>
      <c r="P18" s="1">
        <f t="shared" si="6"/>
        <v>1.973179069090909E-12</v>
      </c>
      <c r="Q18" s="2">
        <f t="shared" si="7"/>
        <v>-11.704833500054885</v>
      </c>
      <c r="R18" s="1">
        <v>83.11</v>
      </c>
      <c r="S18">
        <v>14.94</v>
      </c>
      <c r="T18">
        <v>0.08</v>
      </c>
      <c r="U18" s="1">
        <v>1973</v>
      </c>
      <c r="V18" s="1">
        <f t="shared" si="8"/>
        <v>1.9729999999999999E-3</v>
      </c>
      <c r="W18" s="1">
        <f t="shared" si="9"/>
        <v>1.9729999999999998E-26</v>
      </c>
      <c r="X18" s="1">
        <f t="shared" si="10"/>
        <v>2.7257622359447005E-12</v>
      </c>
      <c r="Y18" s="2">
        <f t="shared" si="11"/>
        <v>-11.564512029690146</v>
      </c>
      <c r="Z18" s="1">
        <v>96.35</v>
      </c>
      <c r="AA18">
        <v>13.82</v>
      </c>
      <c r="AB18">
        <v>0.05</v>
      </c>
      <c r="AC18" s="1">
        <v>2014</v>
      </c>
      <c r="AD18" s="1">
        <f t="shared" si="12"/>
        <v>2.0140000000000002E-3</v>
      </c>
      <c r="AE18" s="1">
        <f t="shared" si="13"/>
        <v>2.0140000000000002E-26</v>
      </c>
      <c r="AF18" s="1">
        <f t="shared" si="14"/>
        <v>1.6771719266666667E-12</v>
      </c>
      <c r="AG18" s="2">
        <f t="shared" si="15"/>
        <v>-11.775422415643495</v>
      </c>
      <c r="AH18" s="1">
        <v>100.8</v>
      </c>
      <c r="AI18">
        <v>12.86</v>
      </c>
      <c r="AJ18">
        <v>0.05</v>
      </c>
      <c r="AK18" s="1">
        <v>2296</v>
      </c>
      <c r="AL18" s="1">
        <f t="shared" si="16"/>
        <v>2.2959999999999999E-3</v>
      </c>
      <c r="AM18" s="1">
        <f t="shared" si="17"/>
        <v>2.2959999999999997E-26</v>
      </c>
      <c r="AN18" s="1">
        <f t="shared" si="18"/>
        <v>1.5296074453333333E-12</v>
      </c>
      <c r="AO18" s="2">
        <f t="shared" si="19"/>
        <v>-11.815420011143216</v>
      </c>
      <c r="AP18" s="1">
        <v>114.9</v>
      </c>
      <c r="AQ18">
        <v>12.23</v>
      </c>
      <c r="AR18">
        <v>0.05</v>
      </c>
      <c r="AS18" s="1">
        <v>2244</v>
      </c>
      <c r="AT18" s="1">
        <f t="shared" si="20"/>
        <v>2.2439999999999999E-3</v>
      </c>
      <c r="AU18" s="1">
        <f t="shared" si="21"/>
        <v>2.2439999999999998E-26</v>
      </c>
      <c r="AV18" s="1">
        <f t="shared" si="22"/>
        <v>1.1598864579310344E-12</v>
      </c>
      <c r="AW18" s="2">
        <f t="shared" si="23"/>
        <v>-11.93558452207262</v>
      </c>
      <c r="AX18" s="1">
        <v>113.7</v>
      </c>
      <c r="AY18">
        <v>11.77</v>
      </c>
      <c r="AZ18">
        <v>0.06</v>
      </c>
      <c r="BA18" s="1">
        <v>4645</v>
      </c>
      <c r="BB18" s="1">
        <f t="shared" si="24"/>
        <v>4.6449999999999998E-3</v>
      </c>
      <c r="BC18" s="1">
        <f t="shared" si="25"/>
        <v>4.6449999999999995E-26</v>
      </c>
      <c r="BD18" s="1">
        <f t="shared" si="26"/>
        <v>1.7406696224999998E-12</v>
      </c>
      <c r="BE18" s="2">
        <f t="shared" si="27"/>
        <v>-11.759283649756091</v>
      </c>
      <c r="BF18" s="1">
        <v>233</v>
      </c>
      <c r="BG18">
        <v>10.35</v>
      </c>
      <c r="BH18">
        <v>0.05</v>
      </c>
      <c r="BI18" s="1"/>
      <c r="BJ18" s="1">
        <f t="shared" si="28"/>
        <v>0</v>
      </c>
      <c r="BK18" s="1">
        <f t="shared" si="29"/>
        <v>0</v>
      </c>
      <c r="BL18" s="1">
        <f t="shared" si="30"/>
        <v>0</v>
      </c>
      <c r="BM18" s="2" t="e">
        <f t="shared" si="31"/>
        <v>#NUM!</v>
      </c>
      <c r="BN18" s="1"/>
    </row>
    <row r="19" spans="1:68">
      <c r="A19" t="s">
        <v>34</v>
      </c>
      <c r="B19">
        <v>106.00528799999999</v>
      </c>
      <c r="C19">
        <v>-11.375959999999999</v>
      </c>
      <c r="D19" t="s">
        <v>35</v>
      </c>
      <c r="E19" s="1">
        <v>690.1</v>
      </c>
      <c r="F19" s="1">
        <f t="shared" si="0"/>
        <v>6.9010000000000002E-4</v>
      </c>
      <c r="G19" s="1">
        <f t="shared" si="1"/>
        <v>6.9010000000000004E-27</v>
      </c>
      <c r="H19" s="1">
        <f t="shared" si="2"/>
        <v>1.6550938819200001E-12</v>
      </c>
      <c r="I19" s="2">
        <f t="shared" si="3"/>
        <v>-11.781177366695864</v>
      </c>
      <c r="J19" s="1">
        <v>44.52</v>
      </c>
      <c r="K19">
        <v>15.91</v>
      </c>
      <c r="L19">
        <v>7.0000000000000007E-2</v>
      </c>
      <c r="M19" s="1">
        <v>1620</v>
      </c>
      <c r="N19" s="1">
        <f t="shared" si="4"/>
        <v>1.6199999999999999E-3</v>
      </c>
      <c r="O19" s="1">
        <f t="shared" si="5"/>
        <v>1.6199999999999997E-26</v>
      </c>
      <c r="P19" s="1">
        <f t="shared" si="6"/>
        <v>2.9434162909090903E-12</v>
      </c>
      <c r="Q19" s="2">
        <f t="shared" si="7"/>
        <v>-11.531148310765083</v>
      </c>
      <c r="R19" s="1">
        <v>109</v>
      </c>
      <c r="S19">
        <v>14.5</v>
      </c>
      <c r="T19">
        <v>7.0000000000000007E-2</v>
      </c>
      <c r="U19" s="1">
        <v>2169</v>
      </c>
      <c r="V19" s="1">
        <f t="shared" si="8"/>
        <v>2.1689999999999999E-3</v>
      </c>
      <c r="W19" s="1">
        <f t="shared" si="9"/>
        <v>2.1689999999999997E-26</v>
      </c>
      <c r="X19" s="1">
        <f t="shared" si="10"/>
        <v>2.9965424682027648E-12</v>
      </c>
      <c r="Y19" s="2">
        <f t="shared" si="11"/>
        <v>-11.523379562928143</v>
      </c>
      <c r="Z19" s="1">
        <v>103.9</v>
      </c>
      <c r="AA19">
        <v>13.72</v>
      </c>
      <c r="AB19">
        <v>0.05</v>
      </c>
      <c r="AC19" s="1">
        <v>1791</v>
      </c>
      <c r="AD19" s="1">
        <f t="shared" si="12"/>
        <v>1.7910000000000001E-3</v>
      </c>
      <c r="AE19" s="1">
        <f t="shared" si="13"/>
        <v>1.791E-26</v>
      </c>
      <c r="AF19" s="1">
        <f t="shared" si="14"/>
        <v>1.4914671899999998E-12</v>
      </c>
      <c r="AG19" s="2">
        <f t="shared" si="15"/>
        <v>-11.826386296012062</v>
      </c>
      <c r="AH19" s="1">
        <v>89.62</v>
      </c>
      <c r="AI19">
        <v>12.99</v>
      </c>
      <c r="AJ19">
        <v>0.05</v>
      </c>
      <c r="AK19" s="1">
        <v>1534</v>
      </c>
      <c r="AL19" s="1">
        <f t="shared" si="16"/>
        <v>1.534E-3</v>
      </c>
      <c r="AM19" s="1">
        <f t="shared" si="17"/>
        <v>1.5339999999999998E-26</v>
      </c>
      <c r="AN19" s="1">
        <f t="shared" si="18"/>
        <v>1.0219589813333332E-12</v>
      </c>
      <c r="AO19" s="2">
        <f t="shared" si="19"/>
        <v>-11.990566535256189</v>
      </c>
      <c r="AP19" s="1">
        <v>76.790000000000006</v>
      </c>
      <c r="AQ19">
        <v>12.67</v>
      </c>
      <c r="AR19">
        <v>0.05</v>
      </c>
      <c r="AS19" s="1">
        <v>1449</v>
      </c>
      <c r="AT19" s="1">
        <f t="shared" si="20"/>
        <v>1.449E-3</v>
      </c>
      <c r="AU19" s="1">
        <f t="shared" si="21"/>
        <v>1.449E-26</v>
      </c>
      <c r="AV19" s="1">
        <f t="shared" si="22"/>
        <v>7.4896411655172413E-13</v>
      </c>
      <c r="AW19" s="2">
        <f t="shared" si="23"/>
        <v>-12.12553898918557</v>
      </c>
      <c r="AX19" s="1">
        <v>74.72</v>
      </c>
      <c r="AY19">
        <v>12.25</v>
      </c>
      <c r="AZ19">
        <v>0.06</v>
      </c>
      <c r="BA19" s="1">
        <v>1581</v>
      </c>
      <c r="BB19" s="1">
        <f t="shared" si="24"/>
        <v>1.5809999999999999E-3</v>
      </c>
      <c r="BC19" s="1">
        <f t="shared" si="25"/>
        <v>1.581E-26</v>
      </c>
      <c r="BD19" s="1">
        <f t="shared" si="26"/>
        <v>5.9246473050000001E-13</v>
      </c>
      <c r="BE19" s="2">
        <f t="shared" si="27"/>
        <v>-12.227337498153542</v>
      </c>
      <c r="BF19" s="1">
        <v>81.28</v>
      </c>
      <c r="BG19">
        <v>11.52</v>
      </c>
      <c r="BH19">
        <v>0.06</v>
      </c>
      <c r="BI19" s="1"/>
      <c r="BJ19" s="1">
        <f t="shared" si="28"/>
        <v>0</v>
      </c>
      <c r="BK19" s="1">
        <f t="shared" si="29"/>
        <v>0</v>
      </c>
      <c r="BL19" s="1">
        <f t="shared" si="30"/>
        <v>0</v>
      </c>
      <c r="BM19" s="2" t="e">
        <f t="shared" si="31"/>
        <v>#NUM!</v>
      </c>
      <c r="BN19" s="1"/>
    </row>
    <row r="20" spans="1:68">
      <c r="A20" t="s">
        <v>36</v>
      </c>
      <c r="B20">
        <v>106.005773</v>
      </c>
      <c r="C20">
        <v>-11.392954</v>
      </c>
      <c r="D20" t="s">
        <v>37</v>
      </c>
      <c r="E20" s="1"/>
      <c r="F20" s="1">
        <f t="shared" si="0"/>
        <v>0</v>
      </c>
      <c r="G20" s="1">
        <f t="shared" si="1"/>
        <v>0</v>
      </c>
      <c r="H20" s="1">
        <f t="shared" si="2"/>
        <v>0</v>
      </c>
      <c r="I20" s="2" t="e">
        <f t="shared" si="3"/>
        <v>#NUM!</v>
      </c>
      <c r="J20" s="1"/>
      <c r="M20" s="1"/>
      <c r="N20" s="1">
        <f t="shared" si="4"/>
        <v>0</v>
      </c>
      <c r="O20" s="1">
        <f t="shared" si="5"/>
        <v>0</v>
      </c>
      <c r="P20" s="1">
        <f t="shared" si="6"/>
        <v>0</v>
      </c>
      <c r="Q20" s="2" t="e">
        <f t="shared" si="7"/>
        <v>#NUM!</v>
      </c>
      <c r="R20" s="1"/>
      <c r="U20" s="1"/>
      <c r="V20" s="1">
        <f t="shared" si="8"/>
        <v>0</v>
      </c>
      <c r="W20" s="1">
        <f t="shared" si="9"/>
        <v>0</v>
      </c>
      <c r="X20" s="1">
        <f t="shared" si="10"/>
        <v>0</v>
      </c>
      <c r="Y20" s="2" t="e">
        <f t="shared" si="11"/>
        <v>#NUM!</v>
      </c>
      <c r="Z20" s="1"/>
      <c r="AC20" s="1">
        <v>46970</v>
      </c>
      <c r="AD20" s="1">
        <f t="shared" si="12"/>
        <v>4.6969999999999998E-2</v>
      </c>
      <c r="AE20" s="1">
        <f t="shared" si="13"/>
        <v>4.6969999999999996E-25</v>
      </c>
      <c r="AF20" s="1">
        <f t="shared" si="14"/>
        <v>3.9114580633333326E-11</v>
      </c>
      <c r="AG20" s="2">
        <f t="shared" si="15"/>
        <v>-10.407661321677846</v>
      </c>
      <c r="AH20" s="1">
        <v>2349</v>
      </c>
      <c r="AI20">
        <v>9.44</v>
      </c>
      <c r="AJ20">
        <v>0.05</v>
      </c>
      <c r="AK20" s="1">
        <v>42270</v>
      </c>
      <c r="AL20" s="1">
        <f t="shared" si="16"/>
        <v>4.2270000000000002E-2</v>
      </c>
      <c r="AM20" s="1">
        <f t="shared" si="17"/>
        <v>4.227E-25</v>
      </c>
      <c r="AN20" s="1">
        <f t="shared" si="18"/>
        <v>2.8160499440000002E-11</v>
      </c>
      <c r="AO20" s="2">
        <f t="shared" si="19"/>
        <v>-10.550359647040132</v>
      </c>
      <c r="AP20" s="1">
        <v>2114</v>
      </c>
      <c r="AQ20">
        <v>9.07</v>
      </c>
      <c r="AR20">
        <v>0.05</v>
      </c>
      <c r="AS20" s="1">
        <v>52260</v>
      </c>
      <c r="AT20" s="1">
        <f t="shared" si="20"/>
        <v>5.2260000000000001E-2</v>
      </c>
      <c r="AU20" s="1">
        <f t="shared" si="21"/>
        <v>5.2259999999999999E-25</v>
      </c>
      <c r="AV20" s="1">
        <f t="shared" si="22"/>
        <v>2.701232900689655E-11</v>
      </c>
      <c r="AW20" s="2">
        <f t="shared" si="23"/>
        <v>-10.568437969265437</v>
      </c>
      <c r="AX20" s="1">
        <v>2613</v>
      </c>
      <c r="AY20">
        <v>8.36</v>
      </c>
      <c r="AZ20">
        <v>0.05</v>
      </c>
      <c r="BA20" s="1">
        <v>43560</v>
      </c>
      <c r="BB20" s="1">
        <f t="shared" si="24"/>
        <v>4.3560000000000001E-2</v>
      </c>
      <c r="BC20" s="1">
        <f t="shared" si="25"/>
        <v>4.3559999999999996E-25</v>
      </c>
      <c r="BD20" s="1">
        <f t="shared" si="26"/>
        <v>1.632369618E-11</v>
      </c>
      <c r="BE20" s="2">
        <f t="shared" si="27"/>
        <v>-10.787181497002013</v>
      </c>
      <c r="BF20" s="1">
        <v>2178</v>
      </c>
      <c r="BG20">
        <v>7.92</v>
      </c>
      <c r="BH20">
        <v>0.05</v>
      </c>
      <c r="BI20" s="1">
        <v>130400</v>
      </c>
      <c r="BJ20" s="1">
        <f t="shared" si="28"/>
        <v>0.13039999999999999</v>
      </c>
      <c r="BK20" s="1">
        <f t="shared" si="29"/>
        <v>1.3039999999999998E-24</v>
      </c>
      <c r="BL20" s="1">
        <f t="shared" si="30"/>
        <v>1.6288720400000001E-11</v>
      </c>
      <c r="BM20" s="2">
        <f t="shared" si="31"/>
        <v>-10.788113031409512</v>
      </c>
      <c r="BN20" s="1">
        <v>5219</v>
      </c>
      <c r="BO20">
        <v>4.3499999999999996</v>
      </c>
      <c r="BP20">
        <v>0.04</v>
      </c>
    </row>
    <row r="21" spans="1:68">
      <c r="A21" t="s">
        <v>38</v>
      </c>
      <c r="B21">
        <v>106.006867</v>
      </c>
      <c r="C21">
        <v>-11.401757999999999</v>
      </c>
      <c r="D21" t="s">
        <v>39</v>
      </c>
      <c r="E21" s="1">
        <v>368.2</v>
      </c>
      <c r="F21" s="1">
        <f t="shared" si="0"/>
        <v>3.6820000000000001E-4</v>
      </c>
      <c r="G21" s="1">
        <f t="shared" si="1"/>
        <v>3.6820000000000003E-27</v>
      </c>
      <c r="H21" s="1">
        <f t="shared" si="2"/>
        <v>8.8306849344000006E-13</v>
      </c>
      <c r="I21" s="2">
        <f t="shared" si="3"/>
        <v>-12.054005609933867</v>
      </c>
      <c r="J21" s="1">
        <v>42.48</v>
      </c>
      <c r="K21">
        <v>16.59</v>
      </c>
      <c r="L21">
        <v>0.12</v>
      </c>
      <c r="M21" s="1">
        <v>1137</v>
      </c>
      <c r="N21" s="1">
        <f t="shared" si="4"/>
        <v>1.137E-3</v>
      </c>
      <c r="O21" s="1">
        <f t="shared" si="5"/>
        <v>1.137E-26</v>
      </c>
      <c r="P21" s="1">
        <f t="shared" si="6"/>
        <v>2.0658421745454542E-12</v>
      </c>
      <c r="Q21" s="2">
        <f t="shared" si="7"/>
        <v>-11.684902860619978</v>
      </c>
      <c r="R21" s="1">
        <v>123.9</v>
      </c>
      <c r="S21">
        <v>14.89</v>
      </c>
      <c r="T21">
        <v>0.12</v>
      </c>
      <c r="U21" s="1">
        <v>2316</v>
      </c>
      <c r="V21" s="1">
        <f t="shared" si="8"/>
        <v>2.3159999999999999E-3</v>
      </c>
      <c r="W21" s="1">
        <f t="shared" si="9"/>
        <v>2.3159999999999999E-26</v>
      </c>
      <c r="X21" s="1">
        <f t="shared" si="10"/>
        <v>3.1996276423963135E-12</v>
      </c>
      <c r="Y21" s="2">
        <f t="shared" si="11"/>
        <v>-11.494900559886938</v>
      </c>
      <c r="Z21" s="1">
        <v>117.4</v>
      </c>
      <c r="AA21">
        <v>13.65</v>
      </c>
      <c r="AB21">
        <v>0.06</v>
      </c>
      <c r="AC21" s="1">
        <v>7323</v>
      </c>
      <c r="AD21" s="1">
        <f t="shared" si="12"/>
        <v>7.3229999999999996E-3</v>
      </c>
      <c r="AE21" s="1">
        <f t="shared" si="13"/>
        <v>7.322999999999999E-26</v>
      </c>
      <c r="AF21" s="1">
        <f t="shared" si="14"/>
        <v>6.0982770699999986E-12</v>
      </c>
      <c r="AG21" s="2">
        <f t="shared" si="15"/>
        <v>-11.214792847724244</v>
      </c>
      <c r="AH21" s="1">
        <v>366.2</v>
      </c>
      <c r="AI21">
        <v>11.46</v>
      </c>
      <c r="AJ21">
        <v>0.05</v>
      </c>
      <c r="AK21" s="1">
        <v>8283</v>
      </c>
      <c r="AL21" s="1">
        <f t="shared" si="16"/>
        <v>8.2830000000000004E-3</v>
      </c>
      <c r="AM21" s="1">
        <f t="shared" si="17"/>
        <v>8.2829999999999997E-26</v>
      </c>
      <c r="AN21" s="1">
        <f t="shared" si="18"/>
        <v>5.5181787760000003E-12</v>
      </c>
      <c r="AO21" s="2">
        <f t="shared" si="19"/>
        <v>-11.258204233510225</v>
      </c>
      <c r="AP21" s="1">
        <v>414.2</v>
      </c>
      <c r="AQ21">
        <v>10.84</v>
      </c>
      <c r="AR21">
        <v>0.05</v>
      </c>
      <c r="AS21" s="1">
        <v>20070</v>
      </c>
      <c r="AT21" s="1">
        <f t="shared" si="20"/>
        <v>2.0070000000000001E-2</v>
      </c>
      <c r="AU21" s="1">
        <f t="shared" si="21"/>
        <v>2.0070000000000001E-25</v>
      </c>
      <c r="AV21" s="1">
        <f t="shared" si="22"/>
        <v>1.0373850806896551E-11</v>
      </c>
      <c r="AW21" s="2">
        <f t="shared" si="23"/>
        <v>-10.98406000216926</v>
      </c>
      <c r="AX21" s="1">
        <v>1004</v>
      </c>
      <c r="AY21">
        <v>9.4</v>
      </c>
      <c r="AZ21">
        <v>0.05</v>
      </c>
      <c r="BA21" s="1">
        <v>21470</v>
      </c>
      <c r="BB21" s="1">
        <f t="shared" si="24"/>
        <v>2.147E-2</v>
      </c>
      <c r="BC21" s="1">
        <f t="shared" si="25"/>
        <v>2.1469999999999999E-25</v>
      </c>
      <c r="BD21" s="1">
        <f t="shared" si="26"/>
        <v>8.0456785349999993E-12</v>
      </c>
      <c r="BE21" s="2">
        <f t="shared" si="27"/>
        <v>-11.094437323649503</v>
      </c>
      <c r="BF21" s="1">
        <v>1074</v>
      </c>
      <c r="BG21">
        <v>8.69</v>
      </c>
      <c r="BH21">
        <v>0.05</v>
      </c>
      <c r="BI21" s="1">
        <v>153200</v>
      </c>
      <c r="BJ21" s="1">
        <f t="shared" si="28"/>
        <v>0.1532</v>
      </c>
      <c r="BK21" s="1">
        <f t="shared" si="29"/>
        <v>1.5319999999999999E-24</v>
      </c>
      <c r="BL21" s="1">
        <f t="shared" si="30"/>
        <v>1.9136748200000001E-11</v>
      </c>
      <c r="BM21" s="2">
        <f t="shared" si="31"/>
        <v>-10.718131857508828</v>
      </c>
      <c r="BN21" s="1">
        <v>6131</v>
      </c>
      <c r="BO21">
        <v>4.17</v>
      </c>
      <c r="BP21">
        <v>0.04</v>
      </c>
    </row>
    <row r="22" spans="1:68">
      <c r="A22" t="s">
        <v>40</v>
      </c>
      <c r="B22">
        <v>106.00689800000001</v>
      </c>
      <c r="C22">
        <v>-11.358952</v>
      </c>
      <c r="D22" t="s">
        <v>41</v>
      </c>
      <c r="E22" s="1">
        <v>1148</v>
      </c>
      <c r="F22" s="1">
        <f t="shared" si="0"/>
        <v>1.1479999999999999E-3</v>
      </c>
      <c r="G22" s="1">
        <f t="shared" si="1"/>
        <v>1.1479999999999998E-26</v>
      </c>
      <c r="H22" s="1">
        <f t="shared" si="2"/>
        <v>2.7532934015999998E-12</v>
      </c>
      <c r="I22" s="2">
        <f t="shared" si="3"/>
        <v>-11.560147506039909</v>
      </c>
      <c r="J22" s="1">
        <v>47.61</v>
      </c>
      <c r="K22">
        <v>15.36</v>
      </c>
      <c r="L22">
        <v>0.04</v>
      </c>
      <c r="M22" s="1">
        <v>2951</v>
      </c>
      <c r="N22" s="1">
        <f t="shared" si="4"/>
        <v>2.9510000000000001E-3</v>
      </c>
      <c r="O22" s="1">
        <f t="shared" si="5"/>
        <v>2.9510000000000001E-26</v>
      </c>
      <c r="P22" s="1">
        <f t="shared" si="6"/>
        <v>5.3617416509090912E-12</v>
      </c>
      <c r="Q22" s="2">
        <f t="shared" si="7"/>
        <v>-11.270694115807753</v>
      </c>
      <c r="R22" s="1">
        <v>84.26</v>
      </c>
      <c r="S22">
        <v>13.85</v>
      </c>
      <c r="T22">
        <v>0.03</v>
      </c>
      <c r="U22" s="1">
        <v>4273</v>
      </c>
      <c r="V22" s="1">
        <f t="shared" si="8"/>
        <v>4.2729999999999999E-3</v>
      </c>
      <c r="W22" s="1">
        <f t="shared" si="9"/>
        <v>4.2729999999999996E-26</v>
      </c>
      <c r="X22" s="1">
        <f t="shared" si="10"/>
        <v>5.9032853695852532E-12</v>
      </c>
      <c r="Y22" s="2">
        <f t="shared" si="11"/>
        <v>-11.22890622212514</v>
      </c>
      <c r="Z22" s="1">
        <v>102.3</v>
      </c>
      <c r="AA22">
        <v>12.98</v>
      </c>
      <c r="AB22">
        <v>0.03</v>
      </c>
      <c r="AC22" s="1">
        <v>4467</v>
      </c>
      <c r="AD22" s="1">
        <f t="shared" si="12"/>
        <v>4.4669999999999996E-3</v>
      </c>
      <c r="AE22" s="1">
        <f t="shared" si="13"/>
        <v>4.4669999999999992E-26</v>
      </c>
      <c r="AF22" s="1">
        <f t="shared" si="14"/>
        <v>3.7199240299999991E-12</v>
      </c>
      <c r="AG22" s="2">
        <f t="shared" si="15"/>
        <v>-11.429465929389256</v>
      </c>
      <c r="AH22" s="1">
        <v>223.4</v>
      </c>
      <c r="AI22">
        <v>12</v>
      </c>
      <c r="AJ22">
        <v>0.05</v>
      </c>
      <c r="AK22" s="1">
        <v>3951</v>
      </c>
      <c r="AL22" s="1">
        <f t="shared" si="16"/>
        <v>3.9509999999999997E-3</v>
      </c>
      <c r="AM22" s="1">
        <f t="shared" si="17"/>
        <v>3.9509999999999996E-26</v>
      </c>
      <c r="AN22" s="1">
        <f t="shared" si="18"/>
        <v>2.6321772719999999E-12</v>
      </c>
      <c r="AO22" s="2">
        <f t="shared" si="19"/>
        <v>-11.579684865187705</v>
      </c>
      <c r="AP22" s="1">
        <v>197.6</v>
      </c>
      <c r="AQ22">
        <v>11.64</v>
      </c>
      <c r="AR22">
        <v>0.05</v>
      </c>
      <c r="AS22" s="1">
        <v>4892</v>
      </c>
      <c r="AT22" s="1">
        <f t="shared" si="20"/>
        <v>4.8919999999999996E-3</v>
      </c>
      <c r="AU22" s="1">
        <f t="shared" si="21"/>
        <v>4.8919999999999997E-26</v>
      </c>
      <c r="AV22" s="1">
        <f t="shared" si="22"/>
        <v>2.5285938289655168E-12</v>
      </c>
      <c r="AW22" s="2">
        <f t="shared" si="23"/>
        <v>-11.597120926292497</v>
      </c>
      <c r="AX22" s="1">
        <v>245.3</v>
      </c>
      <c r="AY22">
        <v>10.93</v>
      </c>
      <c r="AZ22">
        <v>0.05</v>
      </c>
      <c r="BA22" s="1">
        <v>3518</v>
      </c>
      <c r="BB22" s="1">
        <f t="shared" si="24"/>
        <v>3.5179999999999999E-3</v>
      </c>
      <c r="BC22" s="1">
        <f t="shared" si="25"/>
        <v>3.5179999999999995E-26</v>
      </c>
      <c r="BD22" s="1">
        <f t="shared" si="26"/>
        <v>1.3183370789999998E-12</v>
      </c>
      <c r="BE22" s="2">
        <f t="shared" si="27"/>
        <v>-11.879973532964309</v>
      </c>
      <c r="BF22" s="1">
        <v>176.8</v>
      </c>
      <c r="BG22">
        <v>10.65</v>
      </c>
      <c r="BH22">
        <v>0.05</v>
      </c>
      <c r="BI22" s="1"/>
      <c r="BJ22" s="1">
        <f t="shared" si="28"/>
        <v>0</v>
      </c>
      <c r="BK22" s="1">
        <f t="shared" si="29"/>
        <v>0</v>
      </c>
      <c r="BL22" s="1">
        <f t="shared" si="30"/>
        <v>0</v>
      </c>
      <c r="BM22" s="2" t="e">
        <f t="shared" si="31"/>
        <v>#NUM!</v>
      </c>
      <c r="BN22" s="1"/>
    </row>
    <row r="23" spans="1:68">
      <c r="A23" t="s">
        <v>42</v>
      </c>
      <c r="B23">
        <v>106.00897500000001</v>
      </c>
      <c r="C23">
        <v>-11.420057</v>
      </c>
      <c r="D23" t="s">
        <v>43</v>
      </c>
      <c r="E23" s="1">
        <v>666.9</v>
      </c>
      <c r="F23" s="1">
        <f t="shared" si="0"/>
        <v>6.669E-4</v>
      </c>
      <c r="G23" s="1">
        <f t="shared" si="1"/>
        <v>6.6690000000000005E-27</v>
      </c>
      <c r="H23" s="1">
        <f t="shared" si="2"/>
        <v>1.59945241248E-12</v>
      </c>
      <c r="I23" s="2">
        <f t="shared" si="3"/>
        <v>-11.796028676683211</v>
      </c>
      <c r="J23" s="1">
        <v>50.42</v>
      </c>
      <c r="K23">
        <v>15.95</v>
      </c>
      <c r="L23">
        <v>0.08</v>
      </c>
      <c r="M23" s="1">
        <v>1324</v>
      </c>
      <c r="N23" s="1">
        <f t="shared" si="4"/>
        <v>1.3240000000000001E-3</v>
      </c>
      <c r="O23" s="1">
        <f t="shared" si="5"/>
        <v>1.3240000000000001E-26</v>
      </c>
      <c r="P23" s="1">
        <f t="shared" si="6"/>
        <v>2.4056068945454544E-12</v>
      </c>
      <c r="Q23" s="2">
        <f t="shared" si="7"/>
        <v>-11.618775340204033</v>
      </c>
      <c r="R23" s="1">
        <v>131.9</v>
      </c>
      <c r="S23">
        <v>14.72</v>
      </c>
      <c r="T23">
        <v>0.11</v>
      </c>
      <c r="U23" s="1">
        <v>1604</v>
      </c>
      <c r="V23" s="1">
        <f t="shared" si="8"/>
        <v>1.604E-3</v>
      </c>
      <c r="W23" s="1">
        <f t="shared" si="9"/>
        <v>1.6039999999999999E-26</v>
      </c>
      <c r="X23" s="1">
        <f t="shared" si="10"/>
        <v>2.2159770027649771E-12</v>
      </c>
      <c r="Y23" s="2">
        <f t="shared" si="11"/>
        <v>-11.654434750994191</v>
      </c>
      <c r="Z23" s="1">
        <v>107.9</v>
      </c>
      <c r="AA23">
        <v>14.05</v>
      </c>
      <c r="AB23">
        <v>7.0000000000000007E-2</v>
      </c>
      <c r="AC23" s="1">
        <v>2655</v>
      </c>
      <c r="AD23" s="1">
        <f t="shared" si="12"/>
        <v>2.6549999999999998E-3</v>
      </c>
      <c r="AE23" s="1">
        <f t="shared" si="13"/>
        <v>2.6549999999999999E-26</v>
      </c>
      <c r="AF23" s="1">
        <f t="shared" si="14"/>
        <v>2.2109689499999996E-12</v>
      </c>
      <c r="AG23" s="2">
        <f t="shared" si="15"/>
        <v>-11.655417356443607</v>
      </c>
      <c r="AH23" s="1">
        <v>132.80000000000001</v>
      </c>
      <c r="AI23">
        <v>12.56</v>
      </c>
      <c r="AJ23">
        <v>0.05</v>
      </c>
      <c r="AK23" s="1">
        <v>2612</v>
      </c>
      <c r="AL23" s="1">
        <f t="shared" si="16"/>
        <v>2.6120000000000002E-3</v>
      </c>
      <c r="AM23" s="1">
        <f t="shared" si="17"/>
        <v>2.6119999999999998E-26</v>
      </c>
      <c r="AN23" s="1">
        <f t="shared" si="18"/>
        <v>1.7401283306666666E-12</v>
      </c>
      <c r="AO23" s="2">
        <f t="shared" si="19"/>
        <v>-11.759418722266114</v>
      </c>
      <c r="AP23" s="1">
        <v>130.69999999999999</v>
      </c>
      <c r="AQ23">
        <v>12.09</v>
      </c>
      <c r="AR23">
        <v>0.05</v>
      </c>
      <c r="AS23" s="1">
        <v>1957</v>
      </c>
      <c r="AT23" s="1">
        <f t="shared" si="20"/>
        <v>1.957E-3</v>
      </c>
      <c r="AU23" s="1">
        <f t="shared" si="21"/>
        <v>1.957E-26</v>
      </c>
      <c r="AV23" s="1">
        <f t="shared" si="22"/>
        <v>1.0115409082758619E-12</v>
      </c>
      <c r="AW23" s="2">
        <f t="shared" si="23"/>
        <v>-11.995016548998743</v>
      </c>
      <c r="AX23" s="1">
        <v>98.42</v>
      </c>
      <c r="AY23">
        <v>11.92</v>
      </c>
      <c r="AZ23">
        <v>0.05</v>
      </c>
      <c r="BA23" s="1">
        <v>2293</v>
      </c>
      <c r="BB23" s="1">
        <f t="shared" si="24"/>
        <v>2.2929999999999999E-3</v>
      </c>
      <c r="BC23" s="1">
        <f t="shared" si="25"/>
        <v>2.2929999999999998E-26</v>
      </c>
      <c r="BD23" s="1">
        <f t="shared" si="26"/>
        <v>8.592799664999999E-13</v>
      </c>
      <c r="BE23" s="2">
        <f t="shared" si="27"/>
        <v>-12.065865313355811</v>
      </c>
      <c r="BF23" s="1">
        <v>115.4</v>
      </c>
      <c r="BG23">
        <v>11.12</v>
      </c>
      <c r="BH23">
        <v>0.05</v>
      </c>
      <c r="BI23" s="1"/>
      <c r="BJ23" s="1">
        <f t="shared" si="28"/>
        <v>0</v>
      </c>
      <c r="BK23" s="1">
        <f t="shared" si="29"/>
        <v>0</v>
      </c>
      <c r="BL23" s="1">
        <f t="shared" si="30"/>
        <v>0</v>
      </c>
      <c r="BM23" s="2" t="e">
        <f t="shared" si="31"/>
        <v>#NUM!</v>
      </c>
      <c r="BN23" s="1"/>
    </row>
    <row r="24" spans="1:68">
      <c r="A24" t="s">
        <v>44</v>
      </c>
      <c r="B24">
        <v>106.009395</v>
      </c>
      <c r="C24">
        <v>-11.428611</v>
      </c>
      <c r="D24" t="s">
        <v>45</v>
      </c>
      <c r="E24" s="1">
        <v>47870</v>
      </c>
      <c r="F24" s="1">
        <f t="shared" si="0"/>
        <v>4.7870000000000003E-2</v>
      </c>
      <c r="G24" s="1">
        <f t="shared" si="1"/>
        <v>4.7870000000000002E-25</v>
      </c>
      <c r="H24" s="1">
        <f t="shared" si="2"/>
        <v>1.14808497504E-10</v>
      </c>
      <c r="I24" s="2">
        <f t="shared" si="3"/>
        <v>-9.9400259666199151</v>
      </c>
      <c r="J24" s="1">
        <v>1235</v>
      </c>
      <c r="K24">
        <v>11.31</v>
      </c>
      <c r="L24">
        <v>0.03</v>
      </c>
      <c r="M24" s="1">
        <v>51320</v>
      </c>
      <c r="N24" s="1">
        <f t="shared" si="4"/>
        <v>5.1319999999999998E-2</v>
      </c>
      <c r="O24" s="1">
        <f t="shared" si="5"/>
        <v>5.1319999999999992E-25</v>
      </c>
      <c r="P24" s="1">
        <f t="shared" si="6"/>
        <v>9.3244521018181803E-11</v>
      </c>
      <c r="Q24" s="2">
        <f t="shared" si="7"/>
        <v>-10.030376677604822</v>
      </c>
      <c r="R24" s="1">
        <v>1513</v>
      </c>
      <c r="S24">
        <v>10.75</v>
      </c>
      <c r="T24">
        <v>0.03</v>
      </c>
      <c r="U24" s="1">
        <v>70390</v>
      </c>
      <c r="V24" s="1">
        <f t="shared" si="8"/>
        <v>7.0389999999999994E-2</v>
      </c>
      <c r="W24" s="1">
        <f t="shared" si="9"/>
        <v>7.0389999999999994E-25</v>
      </c>
      <c r="X24" s="1">
        <f t="shared" si="10"/>
        <v>9.7246023207373273E-11</v>
      </c>
      <c r="Y24" s="2">
        <f t="shared" si="11"/>
        <v>-10.012128149739089</v>
      </c>
      <c r="Z24" s="1">
        <v>3308</v>
      </c>
      <c r="AA24">
        <v>9.94</v>
      </c>
      <c r="AB24">
        <v>0.05</v>
      </c>
      <c r="AC24" s="1">
        <v>123900</v>
      </c>
      <c r="AD24" s="1">
        <f t="shared" si="12"/>
        <v>0.1239</v>
      </c>
      <c r="AE24" s="1">
        <f t="shared" si="13"/>
        <v>1.239E-24</v>
      </c>
      <c r="AF24" s="1">
        <f t="shared" si="14"/>
        <v>1.0317855099999998E-10</v>
      </c>
      <c r="AG24" s="2">
        <f t="shared" si="15"/>
        <v>-9.9864105754850314</v>
      </c>
      <c r="AH24" s="1">
        <v>6197</v>
      </c>
      <c r="AI24">
        <v>8.39</v>
      </c>
      <c r="AJ24">
        <v>0.05</v>
      </c>
      <c r="AK24" s="1">
        <v>149600</v>
      </c>
      <c r="AL24" s="1">
        <f t="shared" si="16"/>
        <v>0.14960000000000001</v>
      </c>
      <c r="AM24" s="1">
        <f t="shared" si="17"/>
        <v>1.496E-24</v>
      </c>
      <c r="AN24" s="1">
        <f t="shared" si="18"/>
        <v>9.9664317866666673E-11</v>
      </c>
      <c r="AO24" s="2">
        <f t="shared" si="19"/>
        <v>-10.001460301340709</v>
      </c>
      <c r="AP24" s="1">
        <v>7482</v>
      </c>
      <c r="AQ24">
        <v>7.7</v>
      </c>
      <c r="AR24">
        <v>0.05</v>
      </c>
      <c r="AS24" s="1">
        <v>178000</v>
      </c>
      <c r="AT24" s="1">
        <f t="shared" si="20"/>
        <v>0.17799999999999999</v>
      </c>
      <c r="AU24" s="1">
        <f t="shared" si="21"/>
        <v>1.7799999999999997E-24</v>
      </c>
      <c r="AV24" s="1">
        <f t="shared" si="22"/>
        <v>9.2005253793103428E-11</v>
      </c>
      <c r="AW24" s="2">
        <f t="shared" si="23"/>
        <v>-10.03618737234785</v>
      </c>
      <c r="AX24" s="1">
        <v>8909</v>
      </c>
      <c r="AY24">
        <v>7.03</v>
      </c>
      <c r="AZ24">
        <v>0.05</v>
      </c>
      <c r="BA24" s="1">
        <v>433300</v>
      </c>
      <c r="BB24" s="1">
        <f t="shared" si="24"/>
        <v>0.43330000000000002</v>
      </c>
      <c r="BC24" s="1">
        <f t="shared" si="25"/>
        <v>4.3329999999999997E-24</v>
      </c>
      <c r="BD24" s="1">
        <f t="shared" si="26"/>
        <v>1.6237505864999999E-10</v>
      </c>
      <c r="BE24" s="2">
        <f t="shared" si="27"/>
        <v>-9.7894806790513762</v>
      </c>
      <c r="BF24" s="1">
        <v>21670</v>
      </c>
      <c r="BG24">
        <v>5.43</v>
      </c>
      <c r="BH24">
        <v>0.05</v>
      </c>
      <c r="BI24" s="1">
        <v>929600</v>
      </c>
      <c r="BJ24" s="1">
        <f t="shared" si="28"/>
        <v>0.92959999999999998</v>
      </c>
      <c r="BK24" s="1">
        <f t="shared" si="29"/>
        <v>9.2960000000000001E-24</v>
      </c>
      <c r="BL24" s="1">
        <f t="shared" si="30"/>
        <v>1.1611958960000002E-10</v>
      </c>
      <c r="BM24" s="2">
        <f t="shared" si="31"/>
        <v>-9.9350945077591568</v>
      </c>
      <c r="BN24" s="1">
        <v>37190</v>
      </c>
      <c r="BO24">
        <v>2.21</v>
      </c>
      <c r="BP24">
        <v>0.04</v>
      </c>
    </row>
    <row r="25" spans="1:68">
      <c r="A25" t="s">
        <v>46</v>
      </c>
      <c r="B25">
        <v>106.01142</v>
      </c>
      <c r="C25">
        <v>-11.390340999999999</v>
      </c>
      <c r="D25" t="s">
        <v>47</v>
      </c>
      <c r="E25" s="1"/>
      <c r="F25" s="1">
        <f t="shared" si="0"/>
        <v>0</v>
      </c>
      <c r="G25" s="1">
        <f t="shared" si="1"/>
        <v>0</v>
      </c>
      <c r="H25" s="1">
        <f t="shared" si="2"/>
        <v>0</v>
      </c>
      <c r="I25" s="2" t="e">
        <f t="shared" si="3"/>
        <v>#NUM!</v>
      </c>
      <c r="J25" s="1"/>
      <c r="M25" s="1">
        <v>2726</v>
      </c>
      <c r="N25" s="1">
        <f t="shared" si="4"/>
        <v>2.7260000000000001E-3</v>
      </c>
      <c r="O25" s="1">
        <f t="shared" si="5"/>
        <v>2.7260000000000002E-26</v>
      </c>
      <c r="P25" s="1">
        <f t="shared" si="6"/>
        <v>4.9529338327272727E-12</v>
      </c>
      <c r="Q25" s="2">
        <f t="shared" si="7"/>
        <v>-11.305137473809058</v>
      </c>
      <c r="R25" s="1">
        <v>264</v>
      </c>
      <c r="S25">
        <v>13.94</v>
      </c>
      <c r="T25">
        <v>0.1</v>
      </c>
      <c r="U25" s="1">
        <v>6205</v>
      </c>
      <c r="V25" s="1">
        <f t="shared" si="8"/>
        <v>6.2049999999999996E-3</v>
      </c>
      <c r="W25" s="1">
        <f t="shared" si="9"/>
        <v>6.2049999999999997E-26</v>
      </c>
      <c r="X25" s="1">
        <f t="shared" si="10"/>
        <v>8.5724048018433183E-12</v>
      </c>
      <c r="Y25" s="2">
        <f t="shared" si="11"/>
        <v>-11.066897329107588</v>
      </c>
      <c r="Z25" s="1">
        <v>222.9</v>
      </c>
      <c r="AA25">
        <v>12.58</v>
      </c>
      <c r="AB25">
        <v>0.04</v>
      </c>
      <c r="AC25" s="1">
        <v>9756</v>
      </c>
      <c r="AD25" s="1">
        <f t="shared" si="12"/>
        <v>9.7560000000000008E-3</v>
      </c>
      <c r="AE25" s="1">
        <f t="shared" si="13"/>
        <v>9.7560000000000004E-26</v>
      </c>
      <c r="AF25" s="1">
        <f t="shared" si="14"/>
        <v>8.1243740399999987E-12</v>
      </c>
      <c r="AG25" s="2">
        <f t="shared" si="15"/>
        <v>-11.090210090219401</v>
      </c>
      <c r="AH25" s="1">
        <v>487.9</v>
      </c>
      <c r="AI25">
        <v>11.15</v>
      </c>
      <c r="AJ25">
        <v>0.05</v>
      </c>
      <c r="AK25" s="1">
        <v>9780</v>
      </c>
      <c r="AL25" s="1">
        <f t="shared" si="16"/>
        <v>9.7800000000000005E-3</v>
      </c>
      <c r="AM25" s="1">
        <f t="shared" si="17"/>
        <v>9.7799999999999999E-26</v>
      </c>
      <c r="AN25" s="1">
        <f t="shared" si="18"/>
        <v>6.51548816E-12</v>
      </c>
      <c r="AO25" s="2">
        <f t="shared" si="19"/>
        <v>-11.18605304008155</v>
      </c>
      <c r="AP25" s="1">
        <v>489.1</v>
      </c>
      <c r="AQ25">
        <v>10.66</v>
      </c>
      <c r="AR25">
        <v>0.05</v>
      </c>
      <c r="AS25" s="1">
        <v>14440</v>
      </c>
      <c r="AT25" s="1">
        <f t="shared" si="20"/>
        <v>1.444E-2</v>
      </c>
      <c r="AU25" s="1">
        <f t="shared" si="21"/>
        <v>1.4439999999999998E-25</v>
      </c>
      <c r="AV25" s="1">
        <f t="shared" si="22"/>
        <v>7.4637969931034467E-12</v>
      </c>
      <c r="AW25" s="2">
        <f t="shared" si="23"/>
        <v>-11.127040181423125</v>
      </c>
      <c r="AX25" s="1">
        <v>722.3</v>
      </c>
      <c r="AY25">
        <v>9.75</v>
      </c>
      <c r="AZ25">
        <v>0.05</v>
      </c>
      <c r="BA25" s="1">
        <v>15660</v>
      </c>
      <c r="BB25" s="1">
        <f t="shared" si="24"/>
        <v>1.566E-2</v>
      </c>
      <c r="BC25" s="1">
        <f t="shared" si="25"/>
        <v>1.5659999999999999E-25</v>
      </c>
      <c r="BD25" s="1">
        <f t="shared" si="26"/>
        <v>5.8684362300000001E-12</v>
      </c>
      <c r="BE25" s="2">
        <f t="shared" si="27"/>
        <v>-11.231477610363827</v>
      </c>
      <c r="BF25" s="1">
        <v>783.4</v>
      </c>
      <c r="BG25">
        <v>9.0299999999999994</v>
      </c>
      <c r="BH25">
        <v>0.05</v>
      </c>
      <c r="BI25" s="1">
        <v>154500</v>
      </c>
      <c r="BJ25" s="1">
        <f t="shared" si="28"/>
        <v>0.1545</v>
      </c>
      <c r="BK25" s="1">
        <f t="shared" si="29"/>
        <v>1.5449999999999998E-24</v>
      </c>
      <c r="BL25" s="1">
        <f t="shared" si="30"/>
        <v>1.9299135750000001E-11</v>
      </c>
      <c r="BM25" s="2">
        <f t="shared" si="31"/>
        <v>-10.71446213904456</v>
      </c>
      <c r="BN25" s="1">
        <v>6182</v>
      </c>
      <c r="BO25">
        <v>4.16</v>
      </c>
      <c r="BP25">
        <v>0.04</v>
      </c>
    </row>
    <row r="26" spans="1:68">
      <c r="A26" t="s">
        <v>48</v>
      </c>
      <c r="B26">
        <v>106.012097</v>
      </c>
      <c r="C26">
        <v>-11.393758</v>
      </c>
      <c r="D26" t="s">
        <v>49</v>
      </c>
      <c r="E26" s="1">
        <v>5999</v>
      </c>
      <c r="F26" s="1">
        <f t="shared" si="0"/>
        <v>5.999E-3</v>
      </c>
      <c r="G26" s="1">
        <f t="shared" si="1"/>
        <v>5.9989999999999998E-26</v>
      </c>
      <c r="H26" s="1">
        <f t="shared" si="2"/>
        <v>1.4387636860799999E-11</v>
      </c>
      <c r="I26" s="2">
        <f t="shared" si="3"/>
        <v>-10.842010532164409</v>
      </c>
      <c r="J26" s="1">
        <v>226.6</v>
      </c>
      <c r="K26">
        <v>13.56</v>
      </c>
      <c r="L26">
        <v>0.04</v>
      </c>
      <c r="M26" s="1">
        <v>10970</v>
      </c>
      <c r="N26" s="1">
        <f t="shared" si="4"/>
        <v>1.0970000000000001E-2</v>
      </c>
      <c r="O26" s="1">
        <f t="shared" si="5"/>
        <v>1.0970000000000001E-25</v>
      </c>
      <c r="P26" s="1">
        <f t="shared" si="6"/>
        <v>1.9931652290909091E-11</v>
      </c>
      <c r="Q26" s="2">
        <f t="shared" si="7"/>
        <v>-10.700456697733003</v>
      </c>
      <c r="R26" s="1">
        <v>485.2</v>
      </c>
      <c r="S26">
        <v>12.43</v>
      </c>
      <c r="T26">
        <v>0.05</v>
      </c>
      <c r="U26" s="1">
        <v>12040</v>
      </c>
      <c r="V26" s="1">
        <f t="shared" si="8"/>
        <v>1.204E-2</v>
      </c>
      <c r="W26" s="1">
        <f t="shared" si="9"/>
        <v>1.204E-25</v>
      </c>
      <c r="X26" s="1">
        <f t="shared" si="10"/>
        <v>1.6633642838709679E-11</v>
      </c>
      <c r="Y26" s="2">
        <f t="shared" si="11"/>
        <v>-10.779012628020531</v>
      </c>
      <c r="Z26" s="1">
        <v>355</v>
      </c>
      <c r="AA26">
        <v>11.86</v>
      </c>
      <c r="AB26">
        <v>0.03</v>
      </c>
      <c r="AC26" s="1">
        <v>11620</v>
      </c>
      <c r="AD26" s="1">
        <f t="shared" si="12"/>
        <v>1.162E-2</v>
      </c>
      <c r="AE26" s="1">
        <f t="shared" si="13"/>
        <v>1.1619999999999999E-25</v>
      </c>
      <c r="AF26" s="1">
        <f t="shared" si="14"/>
        <v>9.6766324666666654E-12</v>
      </c>
      <c r="AG26" s="2">
        <f t="shared" si="15"/>
        <v>-11.014275753806782</v>
      </c>
      <c r="AH26" s="1">
        <v>581.20000000000005</v>
      </c>
      <c r="AI26">
        <v>10.96</v>
      </c>
      <c r="AJ26">
        <v>0.05</v>
      </c>
      <c r="AK26" s="1">
        <v>10890</v>
      </c>
      <c r="AL26" s="1">
        <f t="shared" si="16"/>
        <v>1.089E-2</v>
      </c>
      <c r="AM26" s="1">
        <f t="shared" si="17"/>
        <v>1.0889999999999999E-25</v>
      </c>
      <c r="AN26" s="1">
        <f t="shared" si="18"/>
        <v>7.2549760799999998E-12</v>
      </c>
      <c r="AO26" s="2">
        <f t="shared" si="19"/>
        <v>-11.139364015113376</v>
      </c>
      <c r="AP26" s="1">
        <v>544.6</v>
      </c>
      <c r="AQ26">
        <v>10.54</v>
      </c>
      <c r="AR26">
        <v>0.05</v>
      </c>
      <c r="AS26" s="1">
        <v>14970</v>
      </c>
      <c r="AT26" s="1">
        <f t="shared" si="20"/>
        <v>1.4970000000000001E-2</v>
      </c>
      <c r="AU26" s="1">
        <f t="shared" si="21"/>
        <v>1.4969999999999999E-25</v>
      </c>
      <c r="AV26" s="1">
        <f t="shared" si="22"/>
        <v>7.7377452206896542E-12</v>
      </c>
      <c r="AW26" s="2">
        <f t="shared" si="23"/>
        <v>-11.111385574313692</v>
      </c>
      <c r="AX26" s="1">
        <v>749</v>
      </c>
      <c r="AY26">
        <v>9.7100000000000009</v>
      </c>
      <c r="AZ26">
        <v>0.05</v>
      </c>
      <c r="BA26" s="1">
        <v>16820</v>
      </c>
      <c r="BB26" s="1">
        <f t="shared" si="24"/>
        <v>1.6820000000000002E-2</v>
      </c>
      <c r="BC26" s="1">
        <f t="shared" si="25"/>
        <v>1.6820000000000001E-25</v>
      </c>
      <c r="BD26" s="1">
        <f t="shared" si="26"/>
        <v>6.3031352100000003E-12</v>
      </c>
      <c r="BE26" s="2">
        <f t="shared" si="27"/>
        <v>-11.200443376623857</v>
      </c>
      <c r="BF26" s="1">
        <v>841.3</v>
      </c>
      <c r="BG26">
        <v>8.9499999999999993</v>
      </c>
      <c r="BH26">
        <v>0.05</v>
      </c>
      <c r="BI26" s="1">
        <v>100500</v>
      </c>
      <c r="BJ26" s="1">
        <f t="shared" si="28"/>
        <v>0.10050000000000001</v>
      </c>
      <c r="BK26" s="1">
        <f t="shared" si="29"/>
        <v>1.0050000000000001E-24</v>
      </c>
      <c r="BL26" s="1">
        <f t="shared" si="30"/>
        <v>1.2553806750000003E-11</v>
      </c>
      <c r="BM26" s="2">
        <f t="shared" si="31"/>
        <v>-10.901224561048906</v>
      </c>
      <c r="BN26" s="1">
        <v>4023</v>
      </c>
      <c r="BO26">
        <v>4.63</v>
      </c>
      <c r="BP26">
        <v>0.04</v>
      </c>
    </row>
    <row r="27" spans="1:68">
      <c r="A27" t="s">
        <v>50</v>
      </c>
      <c r="B27">
        <v>106.012874</v>
      </c>
      <c r="C27">
        <v>-11.397349</v>
      </c>
      <c r="D27" t="s">
        <v>51</v>
      </c>
      <c r="E27" s="1">
        <v>849.7</v>
      </c>
      <c r="F27" s="1">
        <f t="shared" si="0"/>
        <v>8.497E-4</v>
      </c>
      <c r="G27" s="1">
        <f t="shared" si="1"/>
        <v>8.4969999999999992E-27</v>
      </c>
      <c r="H27" s="1">
        <f t="shared" si="2"/>
        <v>2.0378688182399999E-12</v>
      </c>
      <c r="I27" s="2">
        <f t="shared" si="3"/>
        <v>-11.690823775848799</v>
      </c>
      <c r="J27" s="1">
        <v>46.2</v>
      </c>
      <c r="K27">
        <v>15.68</v>
      </c>
      <c r="L27">
        <v>0.06</v>
      </c>
      <c r="M27" s="1">
        <v>1882</v>
      </c>
      <c r="N27" s="1">
        <f t="shared" si="4"/>
        <v>1.882E-3</v>
      </c>
      <c r="O27" s="1">
        <f t="shared" si="5"/>
        <v>1.8819999999999999E-26</v>
      </c>
      <c r="P27" s="1">
        <f t="shared" si="6"/>
        <v>3.4194502836363631E-12</v>
      </c>
      <c r="Q27" s="2">
        <f t="shared" si="7"/>
        <v>-11.466043706216475</v>
      </c>
      <c r="R27" s="1">
        <v>72.83</v>
      </c>
      <c r="S27">
        <v>14.34</v>
      </c>
      <c r="T27">
        <v>0.04</v>
      </c>
      <c r="U27" s="1">
        <v>2535</v>
      </c>
      <c r="V27" s="1">
        <f t="shared" si="8"/>
        <v>2.5349999999999999E-3</v>
      </c>
      <c r="W27" s="1">
        <f t="shared" si="9"/>
        <v>2.5349999999999997E-26</v>
      </c>
      <c r="X27" s="1">
        <f t="shared" si="10"/>
        <v>3.5021831059907834E-12</v>
      </c>
      <c r="Y27" s="2">
        <f t="shared" si="11"/>
        <v>-11.455661151272983</v>
      </c>
      <c r="Z27" s="1">
        <v>91.07</v>
      </c>
      <c r="AA27">
        <v>13.55</v>
      </c>
      <c r="AB27">
        <v>0.04</v>
      </c>
      <c r="AC27" s="1">
        <v>3941</v>
      </c>
      <c r="AD27" s="1">
        <f t="shared" si="12"/>
        <v>3.9410000000000001E-3</v>
      </c>
      <c r="AE27" s="1">
        <f t="shared" si="13"/>
        <v>3.9409999999999996E-26</v>
      </c>
      <c r="AF27" s="1">
        <f t="shared" si="14"/>
        <v>3.2818940233333326E-12</v>
      </c>
      <c r="AG27" s="2">
        <f t="shared" si="15"/>
        <v>-11.483875446995491</v>
      </c>
      <c r="AH27" s="1">
        <v>197.1</v>
      </c>
      <c r="AI27">
        <v>12.13</v>
      </c>
      <c r="AJ27">
        <v>0.05</v>
      </c>
      <c r="AK27" s="1">
        <v>3782</v>
      </c>
      <c r="AL27" s="1">
        <f t="shared" si="16"/>
        <v>3.7820000000000002E-3</v>
      </c>
      <c r="AM27" s="1">
        <f t="shared" si="17"/>
        <v>3.782E-26</v>
      </c>
      <c r="AN27" s="1">
        <f t="shared" si="18"/>
        <v>2.5195885706666667E-12</v>
      </c>
      <c r="AO27" s="2">
        <f t="shared" si="19"/>
        <v>-11.59867037036013</v>
      </c>
      <c r="AP27" s="1">
        <v>189.2</v>
      </c>
      <c r="AQ27">
        <v>11.69</v>
      </c>
      <c r="AR27">
        <v>0.05</v>
      </c>
      <c r="AS27" s="1">
        <v>8177</v>
      </c>
      <c r="AT27" s="1">
        <f t="shared" si="20"/>
        <v>8.1770000000000002E-3</v>
      </c>
      <c r="AU27" s="1">
        <f t="shared" si="21"/>
        <v>8.1769999999999996E-26</v>
      </c>
      <c r="AV27" s="1">
        <f t="shared" si="22"/>
        <v>4.2265559565517238E-12</v>
      </c>
      <c r="AW27" s="2">
        <f t="shared" si="23"/>
        <v>-11.374013376904639</v>
      </c>
      <c r="AX27" s="1">
        <v>409.2</v>
      </c>
      <c r="AY27">
        <v>10.37</v>
      </c>
      <c r="AZ27">
        <v>0.05</v>
      </c>
      <c r="BA27" s="1">
        <v>7494</v>
      </c>
      <c r="BB27" s="1">
        <f t="shared" si="24"/>
        <v>7.4939999999999998E-3</v>
      </c>
      <c r="BC27" s="1">
        <f t="shared" si="25"/>
        <v>7.493999999999999E-26</v>
      </c>
      <c r="BD27" s="1">
        <f t="shared" si="26"/>
        <v>2.8083053069999997E-12</v>
      </c>
      <c r="BE27" s="2">
        <f t="shared" si="27"/>
        <v>-11.551555679327972</v>
      </c>
      <c r="BF27" s="1">
        <v>375.1</v>
      </c>
      <c r="BG27">
        <v>9.83</v>
      </c>
      <c r="BH27">
        <v>0.05</v>
      </c>
      <c r="BI27" s="1"/>
      <c r="BJ27" s="1">
        <f t="shared" si="28"/>
        <v>0</v>
      </c>
      <c r="BK27" s="1">
        <f t="shared" si="29"/>
        <v>0</v>
      </c>
      <c r="BL27" s="1">
        <f t="shared" si="30"/>
        <v>0</v>
      </c>
      <c r="BM27" s="2" t="e">
        <f t="shared" si="31"/>
        <v>#NUM!</v>
      </c>
      <c r="BN27" s="1"/>
    </row>
    <row r="28" spans="1:68">
      <c r="A28" t="s">
        <v>52</v>
      </c>
      <c r="B28">
        <v>106.013103</v>
      </c>
      <c r="C28">
        <v>-11.390993999999999</v>
      </c>
      <c r="D28" t="s">
        <v>53</v>
      </c>
      <c r="E28" s="1">
        <v>9756</v>
      </c>
      <c r="F28" s="1">
        <f t="shared" si="0"/>
        <v>9.7560000000000008E-3</v>
      </c>
      <c r="G28" s="1">
        <f t="shared" si="1"/>
        <v>9.7560000000000004E-26</v>
      </c>
      <c r="H28" s="1">
        <f t="shared" si="2"/>
        <v>2.33981972352E-11</v>
      </c>
      <c r="I28" s="2">
        <f t="shared" si="3"/>
        <v>-10.630817602460171</v>
      </c>
      <c r="J28" s="1">
        <v>314.60000000000002</v>
      </c>
      <c r="K28">
        <v>13.03</v>
      </c>
      <c r="L28">
        <v>0.04</v>
      </c>
      <c r="M28" s="1">
        <v>24050</v>
      </c>
      <c r="N28" s="1">
        <f t="shared" si="4"/>
        <v>2.4049999999999998E-2</v>
      </c>
      <c r="O28" s="1">
        <f t="shared" si="5"/>
        <v>2.4049999999999996E-25</v>
      </c>
      <c r="P28" s="1">
        <f t="shared" si="6"/>
        <v>4.3697013454545443E-11</v>
      </c>
      <c r="Q28" s="2">
        <f t="shared" si="7"/>
        <v>-10.359548244597862</v>
      </c>
      <c r="R28" s="1">
        <v>797.5</v>
      </c>
      <c r="S28">
        <v>11.57</v>
      </c>
      <c r="T28">
        <v>0.04</v>
      </c>
      <c r="U28" s="1">
        <v>35180</v>
      </c>
      <c r="V28" s="1">
        <f t="shared" si="8"/>
        <v>3.5180000000000003E-2</v>
      </c>
      <c r="W28" s="1">
        <f t="shared" si="9"/>
        <v>3.5180000000000001E-25</v>
      </c>
      <c r="X28" s="1">
        <f t="shared" si="10"/>
        <v>4.8602288626728114E-11</v>
      </c>
      <c r="Y28" s="2">
        <f t="shared" si="11"/>
        <v>-10.313343279820895</v>
      </c>
      <c r="Z28" s="1">
        <v>777.8</v>
      </c>
      <c r="AA28">
        <v>10.69</v>
      </c>
      <c r="AB28">
        <v>0.02</v>
      </c>
      <c r="AC28" s="1">
        <v>37290</v>
      </c>
      <c r="AD28" s="1">
        <f t="shared" si="12"/>
        <v>3.7289999999999997E-2</v>
      </c>
      <c r="AE28" s="1">
        <f t="shared" si="13"/>
        <v>3.7289999999999995E-25</v>
      </c>
      <c r="AF28" s="1">
        <f t="shared" si="14"/>
        <v>3.1053496099999991E-11</v>
      </c>
      <c r="AG28" s="2">
        <f t="shared" si="15"/>
        <v>-10.507889498499788</v>
      </c>
      <c r="AH28" s="1">
        <v>1865</v>
      </c>
      <c r="AI28">
        <v>9.69</v>
      </c>
      <c r="AJ28">
        <v>0.05</v>
      </c>
      <c r="AK28" s="1">
        <v>34070</v>
      </c>
      <c r="AL28" s="1">
        <f t="shared" si="16"/>
        <v>3.4070000000000003E-2</v>
      </c>
      <c r="AM28" s="1">
        <f t="shared" si="17"/>
        <v>3.407E-25</v>
      </c>
      <c r="AN28" s="1">
        <f t="shared" si="18"/>
        <v>2.2697615706666669E-11</v>
      </c>
      <c r="AO28" s="2">
        <f t="shared" si="19"/>
        <v>-10.644019761301273</v>
      </c>
      <c r="AP28" s="1">
        <v>1704</v>
      </c>
      <c r="AQ28">
        <v>9.31</v>
      </c>
      <c r="AR28">
        <v>0.05</v>
      </c>
      <c r="AS28" s="1">
        <v>44470</v>
      </c>
      <c r="AT28" s="1">
        <f t="shared" si="20"/>
        <v>4.4470000000000003E-2</v>
      </c>
      <c r="AU28" s="1">
        <f t="shared" si="21"/>
        <v>4.4470000000000003E-25</v>
      </c>
      <c r="AV28" s="1">
        <f t="shared" si="22"/>
        <v>2.2985806944827586E-11</v>
      </c>
      <c r="AW28" s="2">
        <f t="shared" si="23"/>
        <v>-10.63854024520781</v>
      </c>
      <c r="AX28" s="1">
        <v>2224</v>
      </c>
      <c r="AY28">
        <v>8.5299999999999994</v>
      </c>
      <c r="AZ28">
        <v>0.05</v>
      </c>
      <c r="BA28" s="1">
        <v>52140</v>
      </c>
      <c r="BB28" s="1">
        <f t="shared" si="24"/>
        <v>5.2139999999999999E-2</v>
      </c>
      <c r="BC28" s="1">
        <f t="shared" si="25"/>
        <v>5.2139999999999999E-25</v>
      </c>
      <c r="BD28" s="1">
        <f t="shared" si="26"/>
        <v>1.9538969669999999E-11</v>
      </c>
      <c r="BE28" s="2">
        <f t="shared" si="27"/>
        <v>-10.709098341253441</v>
      </c>
      <c r="BF28" s="1">
        <v>2607</v>
      </c>
      <c r="BG28">
        <v>7.72</v>
      </c>
      <c r="BH28">
        <v>0.05</v>
      </c>
      <c r="BI28" s="1"/>
      <c r="BJ28" s="1">
        <f t="shared" si="28"/>
        <v>0</v>
      </c>
      <c r="BK28" s="1">
        <f t="shared" si="29"/>
        <v>0</v>
      </c>
      <c r="BL28" s="1">
        <f t="shared" si="30"/>
        <v>0</v>
      </c>
      <c r="BM28" s="2" t="e">
        <f t="shared" si="31"/>
        <v>#NUM!</v>
      </c>
      <c r="BN28" s="1"/>
    </row>
    <row r="29" spans="1:68">
      <c r="A29" t="s">
        <v>54</v>
      </c>
      <c r="B29">
        <v>106.01645499999999</v>
      </c>
      <c r="C29">
        <v>-11.390694</v>
      </c>
      <c r="D29" t="s">
        <v>83</v>
      </c>
      <c r="E29" s="1">
        <v>317.2</v>
      </c>
      <c r="F29" s="1">
        <f t="shared" si="0"/>
        <v>3.1720000000000001E-4</v>
      </c>
      <c r="G29" s="1">
        <f t="shared" si="1"/>
        <v>3.172E-27</v>
      </c>
      <c r="H29" s="1">
        <f t="shared" si="2"/>
        <v>7.6075319424E-13</v>
      </c>
      <c r="I29" s="2">
        <f t="shared" si="3"/>
        <v>-12.118756215456298</v>
      </c>
      <c r="J29" s="1">
        <v>42.19</v>
      </c>
      <c r="K29">
        <v>16.75</v>
      </c>
      <c r="L29">
        <v>0.14000000000000001</v>
      </c>
      <c r="M29" s="1">
        <v>770.4</v>
      </c>
      <c r="N29" s="1">
        <f t="shared" si="4"/>
        <v>7.7039999999999997E-4</v>
      </c>
      <c r="O29" s="1">
        <f t="shared" si="5"/>
        <v>7.7039999999999993E-27</v>
      </c>
      <c r="P29" s="1">
        <f t="shared" si="6"/>
        <v>1.3997579694545452E-12</v>
      </c>
      <c r="Q29" s="2">
        <f t="shared" si="7"/>
        <v>-11.853947051191236</v>
      </c>
      <c r="R29" s="1">
        <v>71.05</v>
      </c>
      <c r="S29">
        <v>15.31</v>
      </c>
      <c r="T29">
        <v>0.1</v>
      </c>
      <c r="U29" s="1">
        <v>1370</v>
      </c>
      <c r="V29" s="1">
        <f t="shared" si="8"/>
        <v>1.3699999999999999E-3</v>
      </c>
      <c r="W29" s="1">
        <f t="shared" si="9"/>
        <v>1.3699999999999999E-26</v>
      </c>
      <c r="X29" s="1">
        <f t="shared" si="10"/>
        <v>1.8926985622119814E-12</v>
      </c>
      <c r="Y29" s="2">
        <f t="shared" si="11"/>
        <v>-11.72291854778593</v>
      </c>
      <c r="Z29" s="1">
        <v>73.22</v>
      </c>
      <c r="AA29">
        <v>14.22</v>
      </c>
      <c r="AB29">
        <v>0.06</v>
      </c>
      <c r="AC29" s="1">
        <v>1797</v>
      </c>
      <c r="AD29" s="1">
        <f t="shared" si="12"/>
        <v>1.797E-3</v>
      </c>
      <c r="AE29" s="1">
        <f t="shared" si="13"/>
        <v>1.7969999999999998E-26</v>
      </c>
      <c r="AF29" s="1">
        <f t="shared" si="14"/>
        <v>1.4964637299999996E-12</v>
      </c>
      <c r="AG29" s="2">
        <f t="shared" si="15"/>
        <v>-11.824933804752121</v>
      </c>
      <c r="AH29" s="1">
        <v>89.94</v>
      </c>
      <c r="AI29">
        <v>12.98</v>
      </c>
      <c r="AJ29">
        <v>0.05</v>
      </c>
      <c r="AK29" s="1">
        <v>1676</v>
      </c>
      <c r="AL29" s="1">
        <f t="shared" si="16"/>
        <v>1.676E-3</v>
      </c>
      <c r="AM29" s="1">
        <f t="shared" si="17"/>
        <v>1.676E-26</v>
      </c>
      <c r="AN29" s="1">
        <f t="shared" si="18"/>
        <v>1.1165601386666667E-12</v>
      </c>
      <c r="AO29" s="2">
        <f t="shared" si="19"/>
        <v>-11.952117880574892</v>
      </c>
      <c r="AP29" s="1">
        <v>83.88</v>
      </c>
      <c r="AQ29">
        <v>12.58</v>
      </c>
      <c r="AR29">
        <v>0.05</v>
      </c>
      <c r="AS29" s="1">
        <v>3774</v>
      </c>
      <c r="AT29" s="1">
        <f t="shared" si="20"/>
        <v>3.774E-3</v>
      </c>
      <c r="AU29" s="1">
        <f t="shared" si="21"/>
        <v>3.7739999999999998E-26</v>
      </c>
      <c r="AV29" s="1">
        <f t="shared" si="22"/>
        <v>1.9507181337931033E-12</v>
      </c>
      <c r="AW29" s="2">
        <f t="shared" si="23"/>
        <v>-11.709805478827832</v>
      </c>
      <c r="AX29" s="1">
        <v>189.4</v>
      </c>
      <c r="AY29">
        <v>11.21</v>
      </c>
      <c r="AZ29">
        <v>0.05</v>
      </c>
      <c r="BA29" s="1">
        <v>3022</v>
      </c>
      <c r="BB29" s="1">
        <f t="shared" si="24"/>
        <v>3.0219999999999999E-3</v>
      </c>
      <c r="BC29" s="1">
        <f t="shared" si="25"/>
        <v>3.0219999999999998E-26</v>
      </c>
      <c r="BD29" s="1">
        <f t="shared" si="26"/>
        <v>1.132465791E-12</v>
      </c>
      <c r="BE29" s="2">
        <f t="shared" si="27"/>
        <v>-11.945974908082745</v>
      </c>
      <c r="BF29" s="1">
        <v>152.1</v>
      </c>
      <c r="BG29">
        <v>10.82</v>
      </c>
      <c r="BH29">
        <v>0.05</v>
      </c>
      <c r="BI29" s="1"/>
      <c r="BJ29" s="1">
        <f t="shared" si="28"/>
        <v>0</v>
      </c>
      <c r="BK29" s="1">
        <f t="shared" si="29"/>
        <v>0</v>
      </c>
      <c r="BL29" s="1">
        <f t="shared" si="30"/>
        <v>0</v>
      </c>
      <c r="BM29" s="2" t="e">
        <f t="shared" si="31"/>
        <v>#NUM!</v>
      </c>
      <c r="BN29" s="1"/>
    </row>
    <row r="30" spans="1:68">
      <c r="A30" t="s">
        <v>84</v>
      </c>
      <c r="B30">
        <v>106.017776</v>
      </c>
      <c r="C30">
        <v>-11.3988</v>
      </c>
      <c r="D30" t="s">
        <v>85</v>
      </c>
      <c r="E30" s="1">
        <v>1585</v>
      </c>
      <c r="F30" s="1">
        <f t="shared" si="0"/>
        <v>1.585E-3</v>
      </c>
      <c r="G30" s="1">
        <f t="shared" si="1"/>
        <v>1.5850000000000001E-26</v>
      </c>
      <c r="H30" s="1">
        <f t="shared" si="2"/>
        <v>3.801367632E-12</v>
      </c>
      <c r="I30" s="2">
        <f t="shared" si="3"/>
        <v>-11.420060127548094</v>
      </c>
      <c r="J30" s="1">
        <v>61.34</v>
      </c>
      <c r="K30">
        <v>15.01</v>
      </c>
      <c r="L30">
        <v>0.04</v>
      </c>
      <c r="M30" s="1">
        <v>2535</v>
      </c>
      <c r="N30" s="1">
        <f t="shared" si="4"/>
        <v>2.5349999999999999E-3</v>
      </c>
      <c r="O30" s="1">
        <f t="shared" si="5"/>
        <v>2.5349999999999997E-26</v>
      </c>
      <c r="P30" s="1">
        <f t="shared" si="6"/>
        <v>4.6059014181818176E-12</v>
      </c>
      <c r="Q30" s="2">
        <f t="shared" si="7"/>
        <v>-11.336685361638359</v>
      </c>
      <c r="R30" s="1">
        <v>95.73</v>
      </c>
      <c r="S30">
        <v>14.02</v>
      </c>
      <c r="T30">
        <v>0.04</v>
      </c>
      <c r="U30" s="1">
        <v>2556</v>
      </c>
      <c r="V30" s="1">
        <f t="shared" si="8"/>
        <v>2.5560000000000001E-3</v>
      </c>
      <c r="W30" s="1">
        <f t="shared" si="9"/>
        <v>2.5560000000000001E-26</v>
      </c>
      <c r="X30" s="1">
        <f t="shared" si="10"/>
        <v>3.5311952737327192E-12</v>
      </c>
      <c r="Y30" s="2">
        <f t="shared" si="11"/>
        <v>-11.452078265455974</v>
      </c>
      <c r="Z30" s="1">
        <v>108.3</v>
      </c>
      <c r="AA30">
        <v>13.54</v>
      </c>
      <c r="AB30">
        <v>0.05</v>
      </c>
      <c r="AC30" s="1">
        <v>2726</v>
      </c>
      <c r="AD30" s="1">
        <f t="shared" si="12"/>
        <v>2.7260000000000001E-3</v>
      </c>
      <c r="AE30" s="1">
        <f t="shared" si="13"/>
        <v>2.7260000000000002E-26</v>
      </c>
      <c r="AF30" s="1">
        <f t="shared" si="14"/>
        <v>2.2700946733333332E-12</v>
      </c>
      <c r="AG30" s="2">
        <f t="shared" si="15"/>
        <v>-11.643956030362439</v>
      </c>
      <c r="AH30" s="1">
        <v>136.30000000000001</v>
      </c>
      <c r="AI30">
        <v>12.53</v>
      </c>
      <c r="AJ30">
        <v>0.05</v>
      </c>
      <c r="AK30" s="1">
        <v>2648</v>
      </c>
      <c r="AL30" s="1">
        <f t="shared" si="16"/>
        <v>2.6480000000000002E-3</v>
      </c>
      <c r="AM30" s="1">
        <f t="shared" si="17"/>
        <v>2.6480000000000002E-26</v>
      </c>
      <c r="AN30" s="1">
        <f t="shared" si="18"/>
        <v>1.7641117226666669E-12</v>
      </c>
      <c r="AO30" s="2">
        <f t="shared" si="19"/>
        <v>-11.753473914101489</v>
      </c>
      <c r="AP30" s="1">
        <v>132.5</v>
      </c>
      <c r="AQ30">
        <v>12.08</v>
      </c>
      <c r="AR30">
        <v>0.05</v>
      </c>
      <c r="AS30" s="1">
        <v>2628</v>
      </c>
      <c r="AT30" s="1">
        <f t="shared" si="20"/>
        <v>2.6280000000000001E-3</v>
      </c>
      <c r="AU30" s="1">
        <f t="shared" si="21"/>
        <v>2.6280000000000003E-26</v>
      </c>
      <c r="AV30" s="1">
        <f t="shared" si="22"/>
        <v>1.3583697020689655E-12</v>
      </c>
      <c r="AW30" s="2">
        <f t="shared" si="23"/>
        <v>-11.866982013769002</v>
      </c>
      <c r="AX30" s="1">
        <v>131.9</v>
      </c>
      <c r="AY30">
        <v>11.6</v>
      </c>
      <c r="AZ30">
        <v>0.05</v>
      </c>
      <c r="BA30" s="1">
        <v>3265</v>
      </c>
      <c r="BB30" s="1">
        <f t="shared" si="24"/>
        <v>3.2650000000000001E-3</v>
      </c>
      <c r="BC30" s="1">
        <f t="shared" si="25"/>
        <v>3.2649999999999999E-26</v>
      </c>
      <c r="BD30" s="1">
        <f t="shared" si="26"/>
        <v>1.2235277325E-12</v>
      </c>
      <c r="BE30" s="2">
        <f t="shared" si="27"/>
        <v>-11.912386182474657</v>
      </c>
      <c r="BF30" s="1">
        <v>163.9</v>
      </c>
      <c r="BG30">
        <v>10.73</v>
      </c>
      <c r="BH30">
        <v>0.05</v>
      </c>
      <c r="BI30" s="1"/>
      <c r="BJ30" s="1">
        <f t="shared" si="28"/>
        <v>0</v>
      </c>
      <c r="BK30" s="1">
        <f t="shared" si="29"/>
        <v>0</v>
      </c>
      <c r="BL30" s="1">
        <f t="shared" si="30"/>
        <v>0</v>
      </c>
      <c r="BM30" s="2" t="e">
        <f t="shared" si="31"/>
        <v>#NUM!</v>
      </c>
      <c r="BN30" s="1"/>
    </row>
    <row r="31" spans="1:68">
      <c r="A31" t="s">
        <v>86</v>
      </c>
      <c r="B31">
        <v>106.020785</v>
      </c>
      <c r="C31">
        <v>-11.379250000000001</v>
      </c>
      <c r="D31" t="s">
        <v>17</v>
      </c>
      <c r="E31" s="1"/>
      <c r="F31" s="1">
        <f t="shared" si="0"/>
        <v>0</v>
      </c>
      <c r="G31" s="1">
        <f t="shared" si="1"/>
        <v>0</v>
      </c>
      <c r="H31" s="1">
        <f t="shared" si="2"/>
        <v>0</v>
      </c>
      <c r="I31" s="2" t="e">
        <f t="shared" si="3"/>
        <v>#NUM!</v>
      </c>
      <c r="J31" s="1"/>
      <c r="M31" s="1"/>
      <c r="N31" s="1">
        <f t="shared" si="4"/>
        <v>0</v>
      </c>
      <c r="O31" s="1">
        <f t="shared" si="5"/>
        <v>0</v>
      </c>
      <c r="P31" s="1">
        <f t="shared" si="6"/>
        <v>0</v>
      </c>
      <c r="Q31" s="2" t="e">
        <f t="shared" si="7"/>
        <v>#NUM!</v>
      </c>
      <c r="R31" s="1"/>
      <c r="U31" s="1"/>
      <c r="V31" s="1">
        <f t="shared" si="8"/>
        <v>0</v>
      </c>
      <c r="W31" s="1">
        <f t="shared" si="9"/>
        <v>0</v>
      </c>
      <c r="X31" s="1">
        <f t="shared" si="10"/>
        <v>0</v>
      </c>
      <c r="Y31" s="2" t="e">
        <f t="shared" si="11"/>
        <v>#NUM!</v>
      </c>
      <c r="Z31" s="1"/>
      <c r="AC31" s="1">
        <v>148.4</v>
      </c>
      <c r="AD31" s="1">
        <f t="shared" si="12"/>
        <v>1.484E-4</v>
      </c>
      <c r="AE31" s="1">
        <f t="shared" si="13"/>
        <v>1.484E-27</v>
      </c>
      <c r="AF31" s="1">
        <f t="shared" si="14"/>
        <v>1.235810893333333E-13</v>
      </c>
      <c r="AG31" s="2">
        <f t="shared" si="15"/>
        <v>-12.908047980918086</v>
      </c>
      <c r="AH31" s="1">
        <v>8.2129999999999992</v>
      </c>
      <c r="AI31">
        <v>15.69</v>
      </c>
      <c r="AJ31">
        <v>0.06</v>
      </c>
      <c r="AK31" s="1">
        <v>81.459999999999994</v>
      </c>
      <c r="AL31" s="1">
        <f t="shared" si="16"/>
        <v>8.1459999999999996E-5</v>
      </c>
      <c r="AM31" s="1">
        <f t="shared" si="17"/>
        <v>8.1459999999999993E-28</v>
      </c>
      <c r="AN31" s="1">
        <f t="shared" si="18"/>
        <v>5.4269086453333332E-14</v>
      </c>
      <c r="AO31" s="2">
        <f t="shared" si="19"/>
        <v>-13.265447489119172</v>
      </c>
      <c r="AP31" s="1">
        <v>5.1779999999999999</v>
      </c>
      <c r="AQ31">
        <v>15.86</v>
      </c>
      <c r="AR31">
        <v>7.0000000000000007E-2</v>
      </c>
      <c r="AS31" s="1">
        <v>10040</v>
      </c>
      <c r="AT31" s="1">
        <f t="shared" si="20"/>
        <v>1.004E-2</v>
      </c>
      <c r="AU31" s="1">
        <f t="shared" si="21"/>
        <v>1.004E-25</v>
      </c>
      <c r="AV31" s="1">
        <f t="shared" si="22"/>
        <v>5.1895098206896548E-12</v>
      </c>
      <c r="AW31" s="2">
        <f t="shared" si="23"/>
        <v>-11.284873661847744</v>
      </c>
      <c r="AX31" s="1">
        <v>502.4</v>
      </c>
      <c r="AY31">
        <v>10.15</v>
      </c>
      <c r="AZ31">
        <v>0.05</v>
      </c>
      <c r="BA31" s="1">
        <v>1011</v>
      </c>
      <c r="BB31" s="1">
        <f t="shared" si="24"/>
        <v>1.011E-3</v>
      </c>
      <c r="BC31" s="1">
        <f t="shared" si="25"/>
        <v>1.0109999999999999E-26</v>
      </c>
      <c r="BD31" s="1">
        <f t="shared" si="26"/>
        <v>3.7886264549999997E-13</v>
      </c>
      <c r="BE31" s="2">
        <f t="shared" si="27"/>
        <v>-12.42151821249475</v>
      </c>
      <c r="BF31" s="1">
        <v>54.57</v>
      </c>
      <c r="BG31">
        <v>12.01</v>
      </c>
      <c r="BH31">
        <v>0.06</v>
      </c>
      <c r="BI31" s="1"/>
      <c r="BJ31" s="1">
        <f t="shared" si="28"/>
        <v>0</v>
      </c>
      <c r="BK31" s="1">
        <f t="shared" si="29"/>
        <v>0</v>
      </c>
      <c r="BL31" s="1">
        <f t="shared" si="30"/>
        <v>0</v>
      </c>
      <c r="BM31" s="2" t="e">
        <f t="shared" si="31"/>
        <v>#NUM!</v>
      </c>
      <c r="BN31" s="1"/>
    </row>
    <row r="32" spans="1:68">
      <c r="A32" t="s">
        <v>87</v>
      </c>
      <c r="B32">
        <v>106.021641</v>
      </c>
      <c r="C32">
        <v>-11.387014000000001</v>
      </c>
      <c r="D32" t="s">
        <v>88</v>
      </c>
      <c r="E32" s="1">
        <v>2559</v>
      </c>
      <c r="F32" s="1">
        <f t="shared" si="0"/>
        <v>2.5590000000000001E-3</v>
      </c>
      <c r="G32" s="1">
        <f t="shared" si="1"/>
        <v>2.559E-26</v>
      </c>
      <c r="H32" s="1">
        <f t="shared" si="2"/>
        <v>6.1373500127999999E-12</v>
      </c>
      <c r="I32" s="2">
        <f t="shared" si="3"/>
        <v>-11.212019108214678</v>
      </c>
      <c r="J32" s="1">
        <v>165.1</v>
      </c>
      <c r="K32">
        <v>14.49</v>
      </c>
      <c r="L32">
        <v>7.0000000000000007E-2</v>
      </c>
      <c r="M32" s="1">
        <v>5062</v>
      </c>
      <c r="N32" s="1">
        <f t="shared" si="4"/>
        <v>5.0619999999999997E-3</v>
      </c>
      <c r="O32" s="1">
        <f t="shared" si="5"/>
        <v>5.0619999999999992E-26</v>
      </c>
      <c r="P32" s="1">
        <f t="shared" si="6"/>
        <v>9.1972674472727247E-12</v>
      </c>
      <c r="Q32" s="2">
        <f t="shared" si="7"/>
        <v>-11.036341184485478</v>
      </c>
      <c r="R32" s="1">
        <v>335.9</v>
      </c>
      <c r="S32">
        <v>13.27</v>
      </c>
      <c r="T32">
        <v>7.0000000000000007E-2</v>
      </c>
      <c r="U32" s="1">
        <v>6949</v>
      </c>
      <c r="V32" s="1">
        <f t="shared" si="8"/>
        <v>6.9490000000000003E-3</v>
      </c>
      <c r="W32" s="1">
        <f t="shared" si="9"/>
        <v>6.9490000000000005E-26</v>
      </c>
      <c r="X32" s="1">
        <f t="shared" si="10"/>
        <v>9.600264458986177E-12</v>
      </c>
      <c r="Y32" s="2">
        <f t="shared" si="11"/>
        <v>-11.017716803262886</v>
      </c>
      <c r="Z32" s="1">
        <v>249.7</v>
      </c>
      <c r="AA32">
        <v>12.46</v>
      </c>
      <c r="AB32">
        <v>0.04</v>
      </c>
      <c r="AC32" s="1">
        <v>7565</v>
      </c>
      <c r="AD32" s="1">
        <f t="shared" si="12"/>
        <v>7.5649999999999997E-3</v>
      </c>
      <c r="AE32" s="1">
        <f t="shared" si="13"/>
        <v>7.5649999999999992E-26</v>
      </c>
      <c r="AF32" s="1">
        <f t="shared" si="14"/>
        <v>6.299804183333332E-12</v>
      </c>
      <c r="AG32" s="2">
        <f t="shared" si="15"/>
        <v>-11.20067294950189</v>
      </c>
      <c r="AH32" s="1">
        <v>378.3</v>
      </c>
      <c r="AI32">
        <v>11.42</v>
      </c>
      <c r="AJ32">
        <v>0.05</v>
      </c>
      <c r="AK32" s="1">
        <v>7986</v>
      </c>
      <c r="AL32" s="1">
        <f t="shared" si="16"/>
        <v>7.986E-3</v>
      </c>
      <c r="AM32" s="1">
        <f t="shared" si="17"/>
        <v>7.9859999999999997E-26</v>
      </c>
      <c r="AN32" s="1">
        <f t="shared" si="18"/>
        <v>5.3203157919999999E-12</v>
      </c>
      <c r="AO32" s="2">
        <f t="shared" si="19"/>
        <v>-11.274062589010832</v>
      </c>
      <c r="AP32" s="1">
        <v>399.4</v>
      </c>
      <c r="AQ32">
        <v>10.88</v>
      </c>
      <c r="AR32">
        <v>0.05</v>
      </c>
      <c r="AS32" s="1">
        <v>9368</v>
      </c>
      <c r="AT32" s="1">
        <f t="shared" si="20"/>
        <v>9.3679999999999996E-3</v>
      </c>
      <c r="AU32" s="1">
        <f t="shared" si="21"/>
        <v>9.367999999999999E-26</v>
      </c>
      <c r="AV32" s="1">
        <f t="shared" si="22"/>
        <v>4.8421641434482748E-12</v>
      </c>
      <c r="AW32" s="2">
        <f t="shared" si="23"/>
        <v>-11.314960492592437</v>
      </c>
      <c r="AX32" s="1">
        <v>468.8</v>
      </c>
      <c r="AY32">
        <v>10.220000000000001</v>
      </c>
      <c r="AZ32">
        <v>0.05</v>
      </c>
      <c r="BA32" s="1">
        <v>11590</v>
      </c>
      <c r="BB32" s="1">
        <f t="shared" si="24"/>
        <v>1.159E-2</v>
      </c>
      <c r="BC32" s="1">
        <f t="shared" si="25"/>
        <v>1.1589999999999999E-25</v>
      </c>
      <c r="BD32" s="1">
        <f t="shared" si="26"/>
        <v>4.3432423949999999E-12</v>
      </c>
      <c r="BE32" s="2">
        <f t="shared" si="27"/>
        <v>-11.362185932122156</v>
      </c>
      <c r="BF32" s="1">
        <v>579.6</v>
      </c>
      <c r="BG32">
        <v>9.36</v>
      </c>
      <c r="BH32">
        <v>0.05</v>
      </c>
      <c r="BI32" s="1">
        <v>34210</v>
      </c>
      <c r="BJ32" s="1">
        <f t="shared" si="28"/>
        <v>3.4209999999999997E-2</v>
      </c>
      <c r="BK32" s="1">
        <f t="shared" si="29"/>
        <v>3.4209999999999995E-25</v>
      </c>
      <c r="BL32" s="1">
        <f t="shared" si="30"/>
        <v>4.2732908350000004E-12</v>
      </c>
      <c r="BM32" s="2">
        <f t="shared" si="31"/>
        <v>-11.369237548620351</v>
      </c>
      <c r="BN32" s="1">
        <v>1375</v>
      </c>
      <c r="BO32">
        <v>5.8</v>
      </c>
      <c r="BP32">
        <v>0.04</v>
      </c>
    </row>
    <row r="33" spans="1:68">
      <c r="A33" t="s">
        <v>89</v>
      </c>
      <c r="B33">
        <v>106.023151</v>
      </c>
      <c r="C33">
        <v>-11.393783000000001</v>
      </c>
      <c r="D33" t="s">
        <v>90</v>
      </c>
      <c r="E33" s="1">
        <v>511.1</v>
      </c>
      <c r="F33" s="1">
        <f t="shared" si="0"/>
        <v>5.1110000000000001E-4</v>
      </c>
      <c r="G33" s="1">
        <f t="shared" si="1"/>
        <v>5.1110000000000001E-27</v>
      </c>
      <c r="H33" s="1">
        <f t="shared" si="2"/>
        <v>1.2257911651199999E-12</v>
      </c>
      <c r="I33" s="2">
        <f t="shared" si="3"/>
        <v>-11.911583513146626</v>
      </c>
      <c r="J33" s="1">
        <v>42.41</v>
      </c>
      <c r="K33">
        <v>16.23</v>
      </c>
      <c r="L33">
        <v>0.09</v>
      </c>
      <c r="M33" s="1">
        <v>756.3</v>
      </c>
      <c r="N33" s="1">
        <f t="shared" si="4"/>
        <v>7.5630000000000001E-4</v>
      </c>
      <c r="O33" s="1">
        <f t="shared" si="5"/>
        <v>7.5630000000000001E-27</v>
      </c>
      <c r="P33" s="1">
        <f t="shared" si="6"/>
        <v>1.3741393461818182E-12</v>
      </c>
      <c r="Q33" s="2">
        <f t="shared" si="7"/>
        <v>-11.861969224911606</v>
      </c>
      <c r="R33" s="1">
        <v>75.36</v>
      </c>
      <c r="S33">
        <v>15.33</v>
      </c>
      <c r="T33">
        <v>0.11</v>
      </c>
      <c r="U33" s="1">
        <v>726.3</v>
      </c>
      <c r="V33" s="1">
        <f t="shared" si="8"/>
        <v>7.2629999999999993E-4</v>
      </c>
      <c r="W33" s="1">
        <f t="shared" si="9"/>
        <v>7.2629999999999995E-27</v>
      </c>
      <c r="X33" s="1">
        <f t="shared" si="10"/>
        <v>1.0034065443317972E-12</v>
      </c>
      <c r="Y33" s="2">
        <f t="shared" si="11"/>
        <v>-11.998523070780941</v>
      </c>
      <c r="Z33" s="1">
        <v>83.13</v>
      </c>
      <c r="AA33">
        <v>14.91</v>
      </c>
      <c r="AB33">
        <v>0.12</v>
      </c>
      <c r="AC33" s="1">
        <v>251.9</v>
      </c>
      <c r="AD33" s="1">
        <f t="shared" si="12"/>
        <v>2.519E-4</v>
      </c>
      <c r="AE33" s="1">
        <f t="shared" si="13"/>
        <v>2.519E-27</v>
      </c>
      <c r="AF33" s="1">
        <f t="shared" si="14"/>
        <v>2.0977140433333331E-13</v>
      </c>
      <c r="AG33" s="2">
        <f t="shared" si="15"/>
        <v>-12.678253714362981</v>
      </c>
      <c r="AH33" s="1">
        <v>12.88</v>
      </c>
      <c r="AI33">
        <v>15.12</v>
      </c>
      <c r="AJ33">
        <v>0.06</v>
      </c>
      <c r="AK33" s="1">
        <v>283.2</v>
      </c>
      <c r="AL33" s="1">
        <f t="shared" si="16"/>
        <v>2.832E-4</v>
      </c>
      <c r="AM33" s="1">
        <f t="shared" si="17"/>
        <v>2.8319999999999998E-27</v>
      </c>
      <c r="AN33" s="1">
        <f t="shared" si="18"/>
        <v>1.8866935039999998E-13</v>
      </c>
      <c r="AO33" s="2">
        <f t="shared" si="19"/>
        <v>-12.72429864585142</v>
      </c>
      <c r="AP33" s="1">
        <v>14.42</v>
      </c>
      <c r="AQ33">
        <v>14.51</v>
      </c>
      <c r="AR33">
        <v>0.06</v>
      </c>
      <c r="AS33" s="1">
        <v>1735</v>
      </c>
      <c r="AT33" s="1">
        <f t="shared" si="20"/>
        <v>1.735E-3</v>
      </c>
      <c r="AU33" s="1">
        <f t="shared" si="21"/>
        <v>1.735E-26</v>
      </c>
      <c r="AV33" s="1">
        <f t="shared" si="22"/>
        <v>8.9679278275862057E-13</v>
      </c>
      <c r="AW33" s="2">
        <f t="shared" si="23"/>
        <v>-12.047307895529851</v>
      </c>
      <c r="AX33" s="1">
        <v>87.63</v>
      </c>
      <c r="AY33">
        <v>12.05</v>
      </c>
      <c r="AZ33">
        <v>0.05</v>
      </c>
      <c r="BA33" s="1">
        <v>3518</v>
      </c>
      <c r="BB33" s="1">
        <f t="shared" si="24"/>
        <v>3.5179999999999999E-3</v>
      </c>
      <c r="BC33" s="1">
        <f t="shared" si="25"/>
        <v>3.5179999999999995E-26</v>
      </c>
      <c r="BD33" s="1">
        <f t="shared" si="26"/>
        <v>1.3183370789999998E-12</v>
      </c>
      <c r="BE33" s="2">
        <f t="shared" si="27"/>
        <v>-11.879973532964309</v>
      </c>
      <c r="BF33" s="1">
        <v>178</v>
      </c>
      <c r="BG33">
        <v>10.65</v>
      </c>
      <c r="BH33">
        <v>0.05</v>
      </c>
      <c r="BI33" s="1"/>
      <c r="BJ33" s="1">
        <f t="shared" si="28"/>
        <v>0</v>
      </c>
      <c r="BK33" s="1">
        <f t="shared" si="29"/>
        <v>0</v>
      </c>
      <c r="BL33" s="1">
        <f t="shared" si="30"/>
        <v>0</v>
      </c>
      <c r="BM33" s="2" t="e">
        <f t="shared" si="31"/>
        <v>#NUM!</v>
      </c>
      <c r="BN33" s="1"/>
    </row>
    <row r="34" spans="1:68">
      <c r="A34" t="s">
        <v>91</v>
      </c>
      <c r="B34">
        <v>106.02363800000001</v>
      </c>
      <c r="C34">
        <v>-11.398533</v>
      </c>
      <c r="D34" t="s">
        <v>17</v>
      </c>
      <c r="E34" s="1"/>
      <c r="F34" s="1">
        <f t="shared" si="0"/>
        <v>0</v>
      </c>
      <c r="G34" s="1">
        <f t="shared" si="1"/>
        <v>0</v>
      </c>
      <c r="H34" s="1">
        <f t="shared" si="2"/>
        <v>0</v>
      </c>
      <c r="I34" s="2" t="e">
        <f t="shared" si="3"/>
        <v>#NUM!</v>
      </c>
      <c r="J34" s="1"/>
      <c r="M34" s="1"/>
      <c r="N34" s="1">
        <f t="shared" si="4"/>
        <v>0</v>
      </c>
      <c r="O34" s="1">
        <f t="shared" si="5"/>
        <v>0</v>
      </c>
      <c r="P34" s="1">
        <f t="shared" si="6"/>
        <v>0</v>
      </c>
      <c r="Q34" s="2" t="e">
        <f t="shared" si="7"/>
        <v>#NUM!</v>
      </c>
      <c r="R34" s="1"/>
      <c r="U34" s="1"/>
      <c r="V34" s="1">
        <f t="shared" si="8"/>
        <v>0</v>
      </c>
      <c r="W34" s="1">
        <f t="shared" si="9"/>
        <v>0</v>
      </c>
      <c r="X34" s="1">
        <f t="shared" si="10"/>
        <v>0</v>
      </c>
      <c r="Y34" s="2" t="e">
        <f t="shared" si="11"/>
        <v>#NUM!</v>
      </c>
      <c r="Z34" s="1"/>
      <c r="AC34" s="1">
        <v>880.4</v>
      </c>
      <c r="AD34" s="1">
        <f t="shared" si="12"/>
        <v>8.8039999999999993E-4</v>
      </c>
      <c r="AE34" s="1">
        <f t="shared" si="13"/>
        <v>8.803999999999999E-27</v>
      </c>
      <c r="AF34" s="1">
        <f t="shared" si="14"/>
        <v>7.3315896933333317E-13</v>
      </c>
      <c r="AG34" s="2">
        <f t="shared" si="15"/>
        <v>-12.134801847979784</v>
      </c>
      <c r="AH34" s="1">
        <v>44.11</v>
      </c>
      <c r="AI34">
        <v>13.76</v>
      </c>
      <c r="AJ34">
        <v>0.05</v>
      </c>
      <c r="AK34" s="1">
        <v>887.9</v>
      </c>
      <c r="AL34" s="1">
        <f t="shared" si="16"/>
        <v>8.8789999999999995E-4</v>
      </c>
      <c r="AM34" s="1">
        <f t="shared" si="17"/>
        <v>8.8789999999999988E-27</v>
      </c>
      <c r="AN34" s="1">
        <f t="shared" si="18"/>
        <v>5.9152371546666662E-13</v>
      </c>
      <c r="AO34" s="2">
        <f t="shared" si="19"/>
        <v>-12.228027838880781</v>
      </c>
      <c r="AP34" s="1">
        <v>44.5</v>
      </c>
      <c r="AQ34">
        <v>13.27</v>
      </c>
      <c r="AR34">
        <v>0.05</v>
      </c>
      <c r="AS34" s="1">
        <v>2206</v>
      </c>
      <c r="AT34" s="1">
        <f t="shared" si="20"/>
        <v>2.2060000000000001E-3</v>
      </c>
      <c r="AU34" s="1">
        <f t="shared" si="21"/>
        <v>2.206E-26</v>
      </c>
      <c r="AV34" s="1">
        <f t="shared" si="22"/>
        <v>1.1402448868965515E-12</v>
      </c>
      <c r="AW34" s="2">
        <f t="shared" si="23"/>
        <v>-11.943001866552573</v>
      </c>
      <c r="AX34" s="1">
        <v>110.9</v>
      </c>
      <c r="AY34">
        <v>11.79</v>
      </c>
      <c r="AZ34">
        <v>0.05</v>
      </c>
      <c r="BA34" s="1">
        <v>1636</v>
      </c>
      <c r="BB34" s="1">
        <f t="shared" si="24"/>
        <v>1.6360000000000001E-3</v>
      </c>
      <c r="BC34" s="1">
        <f t="shared" si="25"/>
        <v>1.6360000000000001E-26</v>
      </c>
      <c r="BD34" s="1">
        <f t="shared" si="26"/>
        <v>6.130754580000001E-13</v>
      </c>
      <c r="BE34" s="2">
        <f t="shared" si="27"/>
        <v>-12.212486068750447</v>
      </c>
      <c r="BF34" s="1">
        <v>83.04</v>
      </c>
      <c r="BG34">
        <v>11.48</v>
      </c>
      <c r="BH34">
        <v>0.06</v>
      </c>
      <c r="BI34" s="1">
        <v>4355</v>
      </c>
      <c r="BJ34" s="1">
        <f t="shared" si="28"/>
        <v>4.3550000000000004E-3</v>
      </c>
      <c r="BK34" s="1">
        <f t="shared" si="29"/>
        <v>4.3550000000000003E-26</v>
      </c>
      <c r="BL34" s="1">
        <f t="shared" si="30"/>
        <v>5.4399829250000017E-13</v>
      </c>
      <c r="BM34" s="2">
        <f t="shared" si="31"/>
        <v>-12.264402463461732</v>
      </c>
      <c r="BN34" s="1">
        <v>214.1</v>
      </c>
      <c r="BO34">
        <v>8.0399999999999991</v>
      </c>
      <c r="BP34">
        <v>0.05</v>
      </c>
    </row>
    <row r="35" spans="1:68">
      <c r="A35" t="s">
        <v>92</v>
      </c>
      <c r="B35">
        <v>106.02385200000001</v>
      </c>
      <c r="C35">
        <v>-11.356458999999999</v>
      </c>
      <c r="D35" t="s">
        <v>93</v>
      </c>
      <c r="E35" s="1"/>
      <c r="F35" s="1">
        <f t="shared" si="0"/>
        <v>0</v>
      </c>
      <c r="G35" s="1">
        <f t="shared" si="1"/>
        <v>0</v>
      </c>
      <c r="H35" s="1">
        <f t="shared" si="2"/>
        <v>0</v>
      </c>
      <c r="I35" s="2" t="e">
        <f t="shared" si="3"/>
        <v>#NUM!</v>
      </c>
      <c r="J35" s="1"/>
      <c r="M35" s="1">
        <v>1225</v>
      </c>
      <c r="N35" s="1">
        <f t="shared" si="4"/>
        <v>1.225E-3</v>
      </c>
      <c r="O35" s="1">
        <f t="shared" si="5"/>
        <v>1.225E-26</v>
      </c>
      <c r="P35" s="1">
        <f t="shared" si="6"/>
        <v>2.2257314545454545E-12</v>
      </c>
      <c r="Q35" s="2">
        <f t="shared" si="7"/>
        <v>-11.652527236607161</v>
      </c>
      <c r="R35" s="1">
        <v>227</v>
      </c>
      <c r="S35">
        <v>14.8</v>
      </c>
      <c r="T35">
        <v>0.2</v>
      </c>
      <c r="U35" s="1">
        <v>1325</v>
      </c>
      <c r="V35" s="1">
        <f t="shared" si="8"/>
        <v>1.325E-3</v>
      </c>
      <c r="W35" s="1">
        <f t="shared" si="9"/>
        <v>1.325E-26</v>
      </c>
      <c r="X35" s="1">
        <f t="shared" si="10"/>
        <v>1.8305296313364055E-12</v>
      </c>
      <c r="Y35" s="2">
        <f t="shared" si="11"/>
        <v>-11.73742323666951</v>
      </c>
      <c r="Z35" s="1">
        <v>138.19999999999999</v>
      </c>
      <c r="AA35">
        <v>14.25</v>
      </c>
      <c r="AB35">
        <v>0.11</v>
      </c>
      <c r="AC35" s="1">
        <v>1445</v>
      </c>
      <c r="AD35" s="1">
        <f t="shared" si="12"/>
        <v>1.4450000000000001E-3</v>
      </c>
      <c r="AE35" s="1">
        <f t="shared" si="13"/>
        <v>1.4449999999999999E-26</v>
      </c>
      <c r="AF35" s="1">
        <f t="shared" si="14"/>
        <v>1.2033333833333331E-12</v>
      </c>
      <c r="AG35" s="2">
        <f t="shared" si="15"/>
        <v>-11.919614034768529</v>
      </c>
      <c r="AH35" s="1">
        <v>72.39</v>
      </c>
      <c r="AI35">
        <v>13.22</v>
      </c>
      <c r="AJ35">
        <v>0.05</v>
      </c>
      <c r="AK35" s="1">
        <v>1134</v>
      </c>
      <c r="AL35" s="1">
        <f t="shared" si="16"/>
        <v>1.134E-3</v>
      </c>
      <c r="AM35" s="1">
        <f t="shared" si="17"/>
        <v>1.1339999999999999E-26</v>
      </c>
      <c r="AN35" s="1">
        <f t="shared" si="18"/>
        <v>7.5547684799999999E-13</v>
      </c>
      <c r="AO35" s="2">
        <f t="shared" si="19"/>
        <v>-12.121778840312263</v>
      </c>
      <c r="AP35" s="1">
        <v>56.84</v>
      </c>
      <c r="AQ35">
        <v>13</v>
      </c>
      <c r="AR35">
        <v>0.05</v>
      </c>
      <c r="AS35" s="1">
        <v>6178</v>
      </c>
      <c r="AT35" s="1">
        <f t="shared" si="20"/>
        <v>6.1780000000000003E-3</v>
      </c>
      <c r="AU35" s="1">
        <f t="shared" si="21"/>
        <v>6.178E-26</v>
      </c>
      <c r="AV35" s="1">
        <f t="shared" si="22"/>
        <v>3.1933059434482755E-12</v>
      </c>
      <c r="AW35" s="2">
        <f t="shared" si="23"/>
        <v>-11.495759470691313</v>
      </c>
      <c r="AX35" s="1">
        <v>309.60000000000002</v>
      </c>
      <c r="AY35">
        <v>10.67</v>
      </c>
      <c r="AZ35">
        <v>0.05</v>
      </c>
      <c r="BA35" s="1">
        <v>2064</v>
      </c>
      <c r="BB35" s="1">
        <f t="shared" si="24"/>
        <v>2.0639999999999999E-3</v>
      </c>
      <c r="BC35" s="1">
        <f t="shared" si="25"/>
        <v>2.0639999999999997E-26</v>
      </c>
      <c r="BD35" s="1">
        <f t="shared" si="26"/>
        <v>7.7346439199999988E-13</v>
      </c>
      <c r="BE35" s="2">
        <f t="shared" si="27"/>
        <v>-12.111559675130577</v>
      </c>
      <c r="BF35" s="1">
        <v>105.2</v>
      </c>
      <c r="BG35">
        <v>11.23</v>
      </c>
      <c r="BH35">
        <v>0.06</v>
      </c>
      <c r="BI35" s="1"/>
      <c r="BJ35" s="1">
        <f t="shared" si="28"/>
        <v>0</v>
      </c>
      <c r="BK35" s="1">
        <f t="shared" si="29"/>
        <v>0</v>
      </c>
      <c r="BL35" s="1">
        <f t="shared" si="30"/>
        <v>0</v>
      </c>
      <c r="BM35" s="2" t="e">
        <f t="shared" si="31"/>
        <v>#NUM!</v>
      </c>
      <c r="BN35" s="1"/>
    </row>
    <row r="36" spans="1:68">
      <c r="A36" t="s">
        <v>94</v>
      </c>
      <c r="B36">
        <v>106.024694</v>
      </c>
      <c r="C36">
        <v>-11.369294</v>
      </c>
      <c r="D36" t="s">
        <v>17</v>
      </c>
      <c r="E36" s="1"/>
      <c r="F36" s="1">
        <f t="shared" si="0"/>
        <v>0</v>
      </c>
      <c r="G36" s="1">
        <f t="shared" si="1"/>
        <v>0</v>
      </c>
      <c r="H36" s="1">
        <f t="shared" si="2"/>
        <v>0</v>
      </c>
      <c r="I36" s="2" t="e">
        <f t="shared" si="3"/>
        <v>#NUM!</v>
      </c>
      <c r="J36" s="1"/>
      <c r="M36" s="1"/>
      <c r="N36" s="1">
        <f t="shared" si="4"/>
        <v>0</v>
      </c>
      <c r="O36" s="1">
        <f t="shared" si="5"/>
        <v>0</v>
      </c>
      <c r="P36" s="1">
        <f t="shared" si="6"/>
        <v>0</v>
      </c>
      <c r="Q36" s="2" t="e">
        <f t="shared" si="7"/>
        <v>#NUM!</v>
      </c>
      <c r="R36" s="1"/>
      <c r="U36" s="1"/>
      <c r="V36" s="1">
        <f t="shared" si="8"/>
        <v>0</v>
      </c>
      <c r="W36" s="1">
        <f t="shared" si="9"/>
        <v>0</v>
      </c>
      <c r="X36" s="1">
        <f t="shared" si="10"/>
        <v>0</v>
      </c>
      <c r="Y36" s="2" t="e">
        <f t="shared" si="11"/>
        <v>#NUM!</v>
      </c>
      <c r="Z36" s="1"/>
      <c r="AC36" s="1">
        <v>715.9</v>
      </c>
      <c r="AD36" s="1">
        <f t="shared" si="12"/>
        <v>7.159E-4</v>
      </c>
      <c r="AE36" s="1">
        <f t="shared" si="13"/>
        <v>7.1590000000000002E-27</v>
      </c>
      <c r="AF36" s="1">
        <f t="shared" si="14"/>
        <v>5.9617049766666663E-13</v>
      </c>
      <c r="AG36" s="2">
        <f t="shared" si="15"/>
        <v>-12.22462951944326</v>
      </c>
      <c r="AH36" s="1">
        <v>35.99</v>
      </c>
      <c r="AI36">
        <v>13.98</v>
      </c>
      <c r="AJ36">
        <v>0.05</v>
      </c>
      <c r="AK36" s="1">
        <v>299.2</v>
      </c>
      <c r="AL36" s="1">
        <f t="shared" si="16"/>
        <v>2.9920000000000001E-4</v>
      </c>
      <c r="AM36" s="1">
        <f t="shared" si="17"/>
        <v>2.992E-27</v>
      </c>
      <c r="AN36" s="1">
        <f t="shared" si="18"/>
        <v>1.9932863573333335E-13</v>
      </c>
      <c r="AO36" s="2">
        <f t="shared" si="19"/>
        <v>-12.700430305676727</v>
      </c>
      <c r="AP36" s="1">
        <v>15.32</v>
      </c>
      <c r="AQ36">
        <v>14.45</v>
      </c>
      <c r="AR36">
        <v>0.06</v>
      </c>
      <c r="AS36" s="1">
        <v>11730</v>
      </c>
      <c r="AT36" s="1">
        <f t="shared" si="20"/>
        <v>1.1730000000000001E-2</v>
      </c>
      <c r="AU36" s="1">
        <f t="shared" si="21"/>
        <v>1.1730000000000001E-25</v>
      </c>
      <c r="AV36" s="1">
        <f t="shared" si="22"/>
        <v>6.0630428482758624E-12</v>
      </c>
      <c r="AW36" s="2">
        <f t="shared" si="23"/>
        <v>-11.217309362541215</v>
      </c>
      <c r="AX36" s="1">
        <v>586.70000000000005</v>
      </c>
      <c r="AY36">
        <v>9.98</v>
      </c>
      <c r="AZ36">
        <v>0.05</v>
      </c>
      <c r="BA36" s="1">
        <v>10680</v>
      </c>
      <c r="BB36" s="1">
        <f t="shared" si="24"/>
        <v>1.068E-2</v>
      </c>
      <c r="BC36" s="1">
        <f t="shared" si="25"/>
        <v>1.068E-25</v>
      </c>
      <c r="BD36" s="1">
        <f t="shared" si="26"/>
        <v>4.0022285399999999E-12</v>
      </c>
      <c r="BE36" s="2">
        <f t="shared" si="27"/>
        <v>-11.397698115393213</v>
      </c>
      <c r="BF36" s="1">
        <v>534.6</v>
      </c>
      <c r="BG36">
        <v>9.4499999999999993</v>
      </c>
      <c r="BH36">
        <v>0.05</v>
      </c>
      <c r="BI36" s="1"/>
      <c r="BJ36" s="1">
        <f t="shared" si="28"/>
        <v>0</v>
      </c>
      <c r="BK36" s="1">
        <f t="shared" si="29"/>
        <v>0</v>
      </c>
      <c r="BL36" s="1">
        <f t="shared" si="30"/>
        <v>0</v>
      </c>
      <c r="BM36" s="2" t="e">
        <f t="shared" si="31"/>
        <v>#NUM!</v>
      </c>
      <c r="BN36" s="1"/>
    </row>
    <row r="37" spans="1:68">
      <c r="A37" t="s">
        <v>95</v>
      </c>
      <c r="B37">
        <v>106.024721</v>
      </c>
      <c r="C37">
        <v>-11.399639000000001</v>
      </c>
      <c r="D37" t="s">
        <v>96</v>
      </c>
      <c r="E37" s="1">
        <v>2725</v>
      </c>
      <c r="F37" s="1">
        <f t="shared" si="0"/>
        <v>2.725E-3</v>
      </c>
      <c r="G37" s="1">
        <f t="shared" si="1"/>
        <v>2.7249999999999997E-26</v>
      </c>
      <c r="H37" s="1">
        <f t="shared" si="2"/>
        <v>6.5354743199999992E-12</v>
      </c>
      <c r="I37" s="2">
        <f t="shared" si="3"/>
        <v>-11.184722887489203</v>
      </c>
      <c r="J37" s="1">
        <v>77.8</v>
      </c>
      <c r="K37">
        <v>14.42</v>
      </c>
      <c r="L37">
        <v>0.03</v>
      </c>
      <c r="M37" s="1">
        <v>4191</v>
      </c>
      <c r="N37" s="1">
        <f t="shared" si="4"/>
        <v>4.1910000000000003E-3</v>
      </c>
      <c r="O37" s="1">
        <f t="shared" si="5"/>
        <v>4.1910000000000001E-26</v>
      </c>
      <c r="P37" s="1">
        <f t="shared" si="6"/>
        <v>7.6147269599999997E-12</v>
      </c>
      <c r="Q37" s="2">
        <f t="shared" si="7"/>
        <v>-11.118345664473869</v>
      </c>
      <c r="R37" s="1">
        <v>96.51</v>
      </c>
      <c r="S37">
        <v>13.47</v>
      </c>
      <c r="T37">
        <v>0.03</v>
      </c>
      <c r="U37" s="1">
        <v>4474</v>
      </c>
      <c r="V37" s="1">
        <f t="shared" si="8"/>
        <v>4.4739999999999997E-3</v>
      </c>
      <c r="W37" s="1">
        <f t="shared" si="9"/>
        <v>4.4739999999999995E-26</v>
      </c>
      <c r="X37" s="1">
        <f t="shared" si="10"/>
        <v>6.1809732608294925E-12</v>
      </c>
      <c r="Y37" s="2">
        <f t="shared" si="11"/>
        <v>-11.208943135181725</v>
      </c>
      <c r="Z37" s="1">
        <v>123.6</v>
      </c>
      <c r="AA37">
        <v>12.93</v>
      </c>
      <c r="AB37">
        <v>0.03</v>
      </c>
      <c r="AC37" s="1">
        <v>6151</v>
      </c>
      <c r="AD37" s="1">
        <f t="shared" si="12"/>
        <v>6.1510000000000002E-3</v>
      </c>
      <c r="AE37" s="1">
        <f t="shared" si="13"/>
        <v>6.1510000000000003E-26</v>
      </c>
      <c r="AF37" s="1">
        <f t="shared" si="14"/>
        <v>5.122286256666666E-12</v>
      </c>
      <c r="AG37" s="2">
        <f t="shared" si="15"/>
        <v>-11.290536154837346</v>
      </c>
      <c r="AH37" s="1">
        <v>307.60000000000002</v>
      </c>
      <c r="AI37">
        <v>11.65</v>
      </c>
      <c r="AJ37">
        <v>0.05</v>
      </c>
      <c r="AK37" s="1">
        <v>6433</v>
      </c>
      <c r="AL37" s="1">
        <f t="shared" si="16"/>
        <v>6.4330000000000003E-3</v>
      </c>
      <c r="AM37" s="1">
        <f t="shared" si="17"/>
        <v>6.4330000000000004E-26</v>
      </c>
      <c r="AN37" s="1">
        <f t="shared" si="18"/>
        <v>4.2856989093333341E-12</v>
      </c>
      <c r="AO37" s="2">
        <f t="shared" si="19"/>
        <v>-11.367978343468783</v>
      </c>
      <c r="AP37" s="1">
        <v>321.7</v>
      </c>
      <c r="AQ37">
        <v>11.12</v>
      </c>
      <c r="AR37">
        <v>0.05</v>
      </c>
      <c r="AS37" s="1">
        <v>7185</v>
      </c>
      <c r="AT37" s="1">
        <f t="shared" si="20"/>
        <v>7.1850000000000004E-3</v>
      </c>
      <c r="AU37" s="1">
        <f t="shared" si="21"/>
        <v>7.1850000000000003E-26</v>
      </c>
      <c r="AV37" s="1">
        <f t="shared" si="22"/>
        <v>3.7138075758620685E-12</v>
      </c>
      <c r="AW37" s="2">
        <f t="shared" si="23"/>
        <v>-11.4301806021865</v>
      </c>
      <c r="AX37" s="1">
        <v>359.6</v>
      </c>
      <c r="AY37">
        <v>10.51</v>
      </c>
      <c r="AZ37">
        <v>0.05</v>
      </c>
      <c r="BA37" s="1">
        <v>9526</v>
      </c>
      <c r="BB37" s="1">
        <f t="shared" si="24"/>
        <v>9.5259999999999997E-3</v>
      </c>
      <c r="BC37" s="1">
        <f t="shared" si="25"/>
        <v>9.5259999999999999E-26</v>
      </c>
      <c r="BD37" s="1">
        <f t="shared" si="26"/>
        <v>3.5697780030000001E-12</v>
      </c>
      <c r="BE37" s="2">
        <f t="shared" si="27"/>
        <v>-11.447358790910179</v>
      </c>
      <c r="BF37" s="1">
        <v>476.6</v>
      </c>
      <c r="BG37">
        <v>9.57</v>
      </c>
      <c r="BH37">
        <v>0.05</v>
      </c>
      <c r="BI37" s="1">
        <v>13510</v>
      </c>
      <c r="BJ37" s="1">
        <f t="shared" si="28"/>
        <v>1.3509999999999999E-2</v>
      </c>
      <c r="BK37" s="1">
        <f t="shared" si="29"/>
        <v>1.3509999999999998E-25</v>
      </c>
      <c r="BL37" s="1">
        <f t="shared" si="30"/>
        <v>1.687581385E-12</v>
      </c>
      <c r="BM37" s="2">
        <f t="shared" si="31"/>
        <v>-11.772735273783383</v>
      </c>
      <c r="BN37" s="1">
        <v>555.9</v>
      </c>
      <c r="BO37">
        <v>6.81</v>
      </c>
      <c r="BP37">
        <v>0.04</v>
      </c>
    </row>
    <row r="38" spans="1:68">
      <c r="A38" t="s">
        <v>97</v>
      </c>
      <c r="B38">
        <v>106.025156</v>
      </c>
      <c r="C38">
        <v>-11.387675</v>
      </c>
      <c r="D38" t="s">
        <v>98</v>
      </c>
      <c r="E38" s="1">
        <v>1436</v>
      </c>
      <c r="F38" s="1">
        <f t="shared" si="0"/>
        <v>1.436E-3</v>
      </c>
      <c r="G38" s="1">
        <f t="shared" si="1"/>
        <v>1.4359999999999998E-26</v>
      </c>
      <c r="H38" s="1">
        <f t="shared" si="2"/>
        <v>3.4440150911999996E-12</v>
      </c>
      <c r="I38" s="2">
        <f t="shared" si="3"/>
        <v>-11.462934954195582</v>
      </c>
      <c r="J38" s="1">
        <v>80.75</v>
      </c>
      <c r="K38">
        <v>15.11</v>
      </c>
      <c r="L38">
        <v>0.06</v>
      </c>
      <c r="M38" s="1">
        <v>2652</v>
      </c>
      <c r="N38" s="1">
        <f t="shared" si="4"/>
        <v>2.6519999999999998E-3</v>
      </c>
      <c r="O38" s="1">
        <f t="shared" si="5"/>
        <v>2.6519999999999997E-26</v>
      </c>
      <c r="P38" s="1">
        <f t="shared" si="6"/>
        <v>4.8184814836363625E-12</v>
      </c>
      <c r="Q38" s="2">
        <f t="shared" si="7"/>
        <v>-11.317089805574978</v>
      </c>
      <c r="R38" s="1">
        <v>105</v>
      </c>
      <c r="S38">
        <v>13.97</v>
      </c>
      <c r="T38">
        <v>0.04</v>
      </c>
      <c r="U38" s="1">
        <v>3351</v>
      </c>
      <c r="V38" s="1">
        <f t="shared" si="8"/>
        <v>3.3509999999999998E-3</v>
      </c>
      <c r="W38" s="1">
        <f t="shared" si="9"/>
        <v>3.3509999999999996E-26</v>
      </c>
      <c r="X38" s="1">
        <f t="shared" si="10"/>
        <v>4.6295130525345616E-12</v>
      </c>
      <c r="Y38" s="2">
        <f t="shared" si="11"/>
        <v>-11.334464687107065</v>
      </c>
      <c r="Z38" s="1">
        <v>104.9</v>
      </c>
      <c r="AA38">
        <v>13.25</v>
      </c>
      <c r="AB38">
        <v>0.03</v>
      </c>
      <c r="AC38" s="1">
        <v>2299</v>
      </c>
      <c r="AD38" s="1">
        <f t="shared" si="12"/>
        <v>2.2989999999999998E-3</v>
      </c>
      <c r="AE38" s="1">
        <f t="shared" si="13"/>
        <v>2.2989999999999996E-26</v>
      </c>
      <c r="AF38" s="1">
        <f t="shared" si="14"/>
        <v>1.9145075766666662E-12</v>
      </c>
      <c r="AG38" s="2">
        <f t="shared" si="15"/>
        <v>-11.717942910591816</v>
      </c>
      <c r="AH38" s="1">
        <v>115</v>
      </c>
      <c r="AI38">
        <v>12.72</v>
      </c>
      <c r="AJ38">
        <v>0.05</v>
      </c>
      <c r="AK38" s="1">
        <v>2532</v>
      </c>
      <c r="AL38" s="1">
        <f t="shared" si="16"/>
        <v>2.532E-3</v>
      </c>
      <c r="AM38" s="1">
        <f t="shared" si="17"/>
        <v>2.5319999999999998E-26</v>
      </c>
      <c r="AN38" s="1">
        <f t="shared" si="18"/>
        <v>1.686831904E-12</v>
      </c>
      <c r="AO38" s="2">
        <f t="shared" si="19"/>
        <v>-11.772928193523834</v>
      </c>
      <c r="AP38" s="1">
        <v>126.7</v>
      </c>
      <c r="AQ38">
        <v>12.13</v>
      </c>
      <c r="AR38">
        <v>0.05</v>
      </c>
      <c r="AS38" s="1">
        <v>4331</v>
      </c>
      <c r="AT38" s="1">
        <f t="shared" si="20"/>
        <v>4.3309999999999998E-3</v>
      </c>
      <c r="AU38" s="1">
        <f t="shared" si="21"/>
        <v>4.3309999999999997E-26</v>
      </c>
      <c r="AV38" s="1">
        <f t="shared" si="22"/>
        <v>2.2386222144827585E-12</v>
      </c>
      <c r="AW38" s="2">
        <f t="shared" si="23"/>
        <v>-11.650019190926903</v>
      </c>
      <c r="AX38" s="1">
        <v>217</v>
      </c>
      <c r="AY38">
        <v>11.06</v>
      </c>
      <c r="AZ38">
        <v>0.05</v>
      </c>
      <c r="BA38" s="1">
        <v>3895</v>
      </c>
      <c r="BB38" s="1">
        <f t="shared" si="24"/>
        <v>3.895E-3</v>
      </c>
      <c r="BC38" s="1">
        <f t="shared" si="25"/>
        <v>3.8949999999999999E-26</v>
      </c>
      <c r="BD38" s="1">
        <f t="shared" si="26"/>
        <v>1.4596142475E-12</v>
      </c>
      <c r="BE38" s="2">
        <f t="shared" si="27"/>
        <v>-11.835761906077167</v>
      </c>
      <c r="BF38" s="1">
        <v>199</v>
      </c>
      <c r="BG38">
        <v>10.54</v>
      </c>
      <c r="BH38">
        <v>0.06</v>
      </c>
      <c r="BI38" s="1">
        <v>19180</v>
      </c>
      <c r="BJ38" s="1">
        <f t="shared" si="28"/>
        <v>1.9179999999999999E-2</v>
      </c>
      <c r="BK38" s="1">
        <f t="shared" si="29"/>
        <v>1.9179999999999998E-25</v>
      </c>
      <c r="BL38" s="1">
        <f t="shared" si="30"/>
        <v>2.39584093E-12</v>
      </c>
      <c r="BM38" s="2">
        <f t="shared" si="31"/>
        <v>-11.620542019970769</v>
      </c>
      <c r="BN38" s="1">
        <v>778.4</v>
      </c>
      <c r="BO38">
        <v>6.43</v>
      </c>
      <c r="BP38">
        <v>0.04</v>
      </c>
    </row>
    <row r="39" spans="1:68">
      <c r="A39" t="s">
        <v>99</v>
      </c>
      <c r="B39">
        <v>106.02685200000001</v>
      </c>
      <c r="C39">
        <v>-11.393350999999999</v>
      </c>
      <c r="D39" t="s">
        <v>100</v>
      </c>
      <c r="E39" s="1">
        <v>2099</v>
      </c>
      <c r="F39" s="1">
        <f t="shared" si="0"/>
        <v>2.0990000000000002E-3</v>
      </c>
      <c r="G39" s="1">
        <f t="shared" si="1"/>
        <v>2.0990000000000002E-26</v>
      </c>
      <c r="H39" s="1">
        <f t="shared" si="2"/>
        <v>5.0341139808000007E-12</v>
      </c>
      <c r="I39" s="2">
        <f t="shared" si="3"/>
        <v>-11.298076955519463</v>
      </c>
      <c r="J39" s="1">
        <v>90.91</v>
      </c>
      <c r="K39">
        <v>14.7</v>
      </c>
      <c r="L39">
        <v>0.05</v>
      </c>
      <c r="M39" s="1">
        <v>3067</v>
      </c>
      <c r="N39" s="1">
        <f t="shared" si="4"/>
        <v>3.0669999999999998E-3</v>
      </c>
      <c r="O39" s="1">
        <f t="shared" si="5"/>
        <v>3.0669999999999997E-26</v>
      </c>
      <c r="P39" s="1">
        <f t="shared" si="6"/>
        <v>5.572504792727272E-12</v>
      </c>
      <c r="Q39" s="2">
        <f t="shared" si="7"/>
        <v>-11.253949549325228</v>
      </c>
      <c r="R39" s="1">
        <v>138.5</v>
      </c>
      <c r="S39">
        <v>13.81</v>
      </c>
      <c r="T39">
        <v>0.05</v>
      </c>
      <c r="U39" s="1">
        <v>3011</v>
      </c>
      <c r="V39" s="1">
        <f t="shared" si="8"/>
        <v>3.0109999999999998E-3</v>
      </c>
      <c r="W39" s="1">
        <f t="shared" si="9"/>
        <v>3.0109999999999994E-26</v>
      </c>
      <c r="X39" s="1">
        <f t="shared" si="10"/>
        <v>4.1597922414746538E-12</v>
      </c>
      <c r="Y39" s="2">
        <f t="shared" si="11"/>
        <v>-11.380928359429577</v>
      </c>
      <c r="Z39" s="1">
        <v>197</v>
      </c>
      <c r="AA39">
        <v>13.36</v>
      </c>
      <c r="AB39">
        <v>7.0000000000000007E-2</v>
      </c>
      <c r="AC39" s="1">
        <v>2366</v>
      </c>
      <c r="AD39" s="1">
        <f t="shared" si="12"/>
        <v>2.366E-3</v>
      </c>
      <c r="AE39" s="1">
        <f t="shared" si="13"/>
        <v>2.3660000000000001E-26</v>
      </c>
      <c r="AF39" s="1">
        <f t="shared" si="14"/>
        <v>1.9703022733333331E-12</v>
      </c>
      <c r="AG39" s="2">
        <f t="shared" si="15"/>
        <v>-11.705467141569184</v>
      </c>
      <c r="AH39" s="1">
        <v>118.4</v>
      </c>
      <c r="AI39">
        <v>12.69</v>
      </c>
      <c r="AJ39">
        <v>0.05</v>
      </c>
      <c r="AK39" s="1">
        <v>1969</v>
      </c>
      <c r="AL39" s="1">
        <f t="shared" si="16"/>
        <v>1.9689999999999998E-3</v>
      </c>
      <c r="AM39" s="1">
        <f t="shared" si="17"/>
        <v>1.9689999999999997E-26</v>
      </c>
      <c r="AN39" s="1">
        <f t="shared" si="18"/>
        <v>1.3117583013333332E-12</v>
      </c>
      <c r="AO39" s="2">
        <f t="shared" si="19"/>
        <v>-11.882146178731032</v>
      </c>
      <c r="AP39" s="1">
        <v>98.52</v>
      </c>
      <c r="AQ39">
        <v>12.4</v>
      </c>
      <c r="AR39">
        <v>0.05</v>
      </c>
      <c r="AS39" s="1">
        <v>2300</v>
      </c>
      <c r="AT39" s="1">
        <f t="shared" si="20"/>
        <v>2.3E-3</v>
      </c>
      <c r="AU39" s="1">
        <f t="shared" si="21"/>
        <v>2.2999999999999998E-26</v>
      </c>
      <c r="AV39" s="1">
        <f t="shared" si="22"/>
        <v>1.1888319310344825E-12</v>
      </c>
      <c r="AW39" s="2">
        <f t="shared" si="23"/>
        <v>-11.924879538639152</v>
      </c>
      <c r="AX39" s="1">
        <v>115.6</v>
      </c>
      <c r="AY39">
        <v>11.75</v>
      </c>
      <c r="AZ39">
        <v>0.05</v>
      </c>
      <c r="BA39" s="1">
        <v>1298</v>
      </c>
      <c r="BB39" s="1">
        <f t="shared" si="24"/>
        <v>1.2979999999999999E-3</v>
      </c>
      <c r="BC39" s="1">
        <f t="shared" si="25"/>
        <v>1.2979999999999997E-26</v>
      </c>
      <c r="BD39" s="1">
        <f t="shared" si="26"/>
        <v>4.8641316899999985E-13</v>
      </c>
      <c r="BE39" s="2">
        <f t="shared" si="27"/>
        <v>-12.3129946756214</v>
      </c>
      <c r="BF39" s="1">
        <v>66.48</v>
      </c>
      <c r="BG39">
        <v>11.73</v>
      </c>
      <c r="BH39">
        <v>0.06</v>
      </c>
      <c r="BI39" s="1"/>
      <c r="BJ39" s="1">
        <f t="shared" si="28"/>
        <v>0</v>
      </c>
      <c r="BK39" s="1">
        <f t="shared" si="29"/>
        <v>0</v>
      </c>
      <c r="BL39" s="1">
        <f t="shared" si="30"/>
        <v>0</v>
      </c>
      <c r="BM39" s="2" t="e">
        <f t="shared" si="31"/>
        <v>#NUM!</v>
      </c>
      <c r="BN39" s="1"/>
    </row>
    <row r="40" spans="1:68">
      <c r="A40" t="s">
        <v>101</v>
      </c>
      <c r="B40">
        <v>106.02712699999999</v>
      </c>
      <c r="C40">
        <v>-11.374442999999999</v>
      </c>
      <c r="D40" t="s">
        <v>102</v>
      </c>
      <c r="E40" s="1">
        <v>2503</v>
      </c>
      <c r="F40" s="1">
        <f t="shared" si="0"/>
        <v>2.503E-3</v>
      </c>
      <c r="G40" s="1">
        <f t="shared" si="1"/>
        <v>2.503E-26</v>
      </c>
      <c r="H40" s="1">
        <f t="shared" si="2"/>
        <v>6.0030430176000002E-12</v>
      </c>
      <c r="I40" s="2">
        <f t="shared" si="3"/>
        <v>-11.22162854449364</v>
      </c>
      <c r="J40" s="1">
        <v>73.790000000000006</v>
      </c>
      <c r="K40">
        <v>14.51</v>
      </c>
      <c r="L40">
        <v>0.03</v>
      </c>
      <c r="M40" s="1">
        <v>3732</v>
      </c>
      <c r="N40" s="1">
        <f t="shared" si="4"/>
        <v>3.7320000000000001E-3</v>
      </c>
      <c r="O40" s="1">
        <f t="shared" si="5"/>
        <v>3.7320000000000001E-26</v>
      </c>
      <c r="P40" s="1">
        <f t="shared" si="6"/>
        <v>6.7807590109090907E-12</v>
      </c>
      <c r="Q40" s="2">
        <f t="shared" si="7"/>
        <v>-11.168721690233252</v>
      </c>
      <c r="R40" s="1">
        <v>99.68</v>
      </c>
      <c r="S40">
        <v>13.6</v>
      </c>
      <c r="T40">
        <v>0.03</v>
      </c>
      <c r="U40" s="1">
        <v>3194</v>
      </c>
      <c r="V40" s="1">
        <f t="shared" si="8"/>
        <v>3.1939999999999998E-3</v>
      </c>
      <c r="W40" s="1">
        <f t="shared" si="9"/>
        <v>3.1939999999999997E-26</v>
      </c>
      <c r="X40" s="1">
        <f t="shared" si="10"/>
        <v>4.4126125603686637E-12</v>
      </c>
      <c r="Y40" s="2">
        <f t="shared" si="11"/>
        <v>-11.355304203139873</v>
      </c>
      <c r="Z40" s="1">
        <v>88.26</v>
      </c>
      <c r="AA40">
        <v>13.3</v>
      </c>
      <c r="AB40">
        <v>0.03</v>
      </c>
      <c r="AC40" s="1">
        <v>1620</v>
      </c>
      <c r="AD40" s="1">
        <f t="shared" si="12"/>
        <v>1.6199999999999999E-3</v>
      </c>
      <c r="AE40" s="1">
        <f t="shared" si="13"/>
        <v>1.6199999999999997E-26</v>
      </c>
      <c r="AF40" s="1">
        <f t="shared" si="14"/>
        <v>1.3490657999999996E-12</v>
      </c>
      <c r="AG40" s="2">
        <f t="shared" si="15"/>
        <v>-11.869966867318464</v>
      </c>
      <c r="AH40" s="1">
        <v>81.06</v>
      </c>
      <c r="AI40">
        <v>13.1</v>
      </c>
      <c r="AJ40">
        <v>0.05</v>
      </c>
      <c r="AK40" s="1">
        <v>1042</v>
      </c>
      <c r="AL40" s="1">
        <f t="shared" si="16"/>
        <v>1.042E-3</v>
      </c>
      <c r="AM40" s="1">
        <f t="shared" si="17"/>
        <v>1.042E-26</v>
      </c>
      <c r="AN40" s="1">
        <f t="shared" si="18"/>
        <v>6.9418595733333335E-13</v>
      </c>
      <c r="AO40" s="2">
        <f t="shared" si="19"/>
        <v>-12.158524175905645</v>
      </c>
      <c r="AP40" s="1">
        <v>52.19</v>
      </c>
      <c r="AQ40">
        <v>13.09</v>
      </c>
      <c r="AR40">
        <v>0.05</v>
      </c>
      <c r="AS40" s="1">
        <v>1181</v>
      </c>
      <c r="AT40" s="1">
        <f t="shared" si="20"/>
        <v>1.181E-3</v>
      </c>
      <c r="AU40" s="1">
        <f t="shared" si="21"/>
        <v>1.181E-26</v>
      </c>
      <c r="AV40" s="1">
        <f t="shared" si="22"/>
        <v>6.104393524137931E-13</v>
      </c>
      <c r="AW40" s="2">
        <f t="shared" si="23"/>
        <v>-12.214357477043229</v>
      </c>
      <c r="AX40" s="1">
        <v>60.51</v>
      </c>
      <c r="AY40">
        <v>12.47</v>
      </c>
      <c r="AZ40">
        <v>0.06</v>
      </c>
      <c r="BA40" s="1">
        <v>1032</v>
      </c>
      <c r="BB40" s="1">
        <f t="shared" si="24"/>
        <v>1.0319999999999999E-3</v>
      </c>
      <c r="BC40" s="1">
        <f t="shared" si="25"/>
        <v>1.0319999999999999E-26</v>
      </c>
      <c r="BD40" s="1">
        <f t="shared" si="26"/>
        <v>3.8673219599999994E-13</v>
      </c>
      <c r="BE40" s="2">
        <f t="shared" si="27"/>
        <v>-12.412589670794558</v>
      </c>
      <c r="BF40" s="1">
        <v>53.82</v>
      </c>
      <c r="BG40">
        <v>11.98</v>
      </c>
      <c r="BH40">
        <v>0.06</v>
      </c>
      <c r="BI40" s="1"/>
      <c r="BJ40" s="1">
        <f t="shared" si="28"/>
        <v>0</v>
      </c>
      <c r="BK40" s="1">
        <f t="shared" si="29"/>
        <v>0</v>
      </c>
      <c r="BL40" s="1">
        <f t="shared" si="30"/>
        <v>0</v>
      </c>
      <c r="BM40" s="2" t="e">
        <f t="shared" si="31"/>
        <v>#NUM!</v>
      </c>
      <c r="BN40" s="1"/>
    </row>
    <row r="41" spans="1:68">
      <c r="A41" t="s">
        <v>103</v>
      </c>
      <c r="B41">
        <v>106.027322</v>
      </c>
      <c r="C41">
        <v>-11.357854</v>
      </c>
      <c r="D41" t="s">
        <v>104</v>
      </c>
      <c r="E41" s="1">
        <v>716.6</v>
      </c>
      <c r="F41" s="1">
        <f t="shared" si="0"/>
        <v>7.1660000000000007E-4</v>
      </c>
      <c r="G41" s="1">
        <f t="shared" si="1"/>
        <v>7.1660000000000008E-27</v>
      </c>
      <c r="H41" s="1">
        <f t="shared" si="2"/>
        <v>1.7186498707200002E-12</v>
      </c>
      <c r="I41" s="2">
        <f t="shared" si="3"/>
        <v>-11.764812590271772</v>
      </c>
      <c r="J41" s="1">
        <v>90</v>
      </c>
      <c r="K41">
        <v>15.87</v>
      </c>
      <c r="L41">
        <v>0.14000000000000001</v>
      </c>
      <c r="M41" s="1">
        <v>797.1</v>
      </c>
      <c r="N41" s="1">
        <f t="shared" si="4"/>
        <v>7.9710000000000002E-4</v>
      </c>
      <c r="O41" s="1">
        <f t="shared" si="5"/>
        <v>7.9709999999999994E-27</v>
      </c>
      <c r="P41" s="1">
        <f t="shared" si="6"/>
        <v>1.4482698305454543E-12</v>
      </c>
      <c r="Q41" s="2">
        <f t="shared" si="7"/>
        <v>-11.839150516177774</v>
      </c>
      <c r="R41" s="1">
        <v>103.8</v>
      </c>
      <c r="S41">
        <v>15.27</v>
      </c>
      <c r="T41">
        <v>0.14000000000000001</v>
      </c>
      <c r="U41" s="1">
        <v>837.8</v>
      </c>
      <c r="V41" s="1">
        <f t="shared" si="8"/>
        <v>8.3779999999999998E-4</v>
      </c>
      <c r="W41" s="1">
        <f t="shared" si="9"/>
        <v>8.3779999999999989E-27</v>
      </c>
      <c r="X41" s="1">
        <f t="shared" si="10"/>
        <v>1.1574473397235022E-12</v>
      </c>
      <c r="Y41" s="2">
        <f t="shared" si="11"/>
        <v>-11.936498758917136</v>
      </c>
      <c r="Z41" s="1">
        <v>86.58</v>
      </c>
      <c r="AA41">
        <v>14.75</v>
      </c>
      <c r="AB41">
        <v>0.11</v>
      </c>
      <c r="AC41" s="1">
        <v>1117</v>
      </c>
      <c r="AD41" s="1">
        <f t="shared" si="12"/>
        <v>1.1169999999999999E-3</v>
      </c>
      <c r="AE41" s="1">
        <f t="shared" si="13"/>
        <v>1.1169999999999999E-26</v>
      </c>
      <c r="AF41" s="1">
        <f t="shared" si="14"/>
        <v>9.3018919666666654E-13</v>
      </c>
      <c r="AG41" s="2">
        <f t="shared" si="15"/>
        <v>-12.031428708745485</v>
      </c>
      <c r="AH41" s="1">
        <v>55.99</v>
      </c>
      <c r="AI41">
        <v>13.5</v>
      </c>
      <c r="AJ41">
        <v>0.05</v>
      </c>
      <c r="AK41" s="1">
        <v>882.3</v>
      </c>
      <c r="AL41" s="1">
        <f t="shared" si="16"/>
        <v>8.8229999999999992E-4</v>
      </c>
      <c r="AM41" s="1">
        <f t="shared" si="17"/>
        <v>8.8229999999999982E-27</v>
      </c>
      <c r="AN41" s="1">
        <f t="shared" si="18"/>
        <v>5.8779296559999986E-13</v>
      </c>
      <c r="AO41" s="2">
        <f t="shared" si="19"/>
        <v>-12.230775615642418</v>
      </c>
      <c r="AP41" s="1">
        <v>44.27</v>
      </c>
      <c r="AQ41">
        <v>13.27</v>
      </c>
      <c r="AR41">
        <v>0.05</v>
      </c>
      <c r="AS41" s="1">
        <v>6340</v>
      </c>
      <c r="AT41" s="1">
        <f t="shared" si="20"/>
        <v>6.3400000000000001E-3</v>
      </c>
      <c r="AU41" s="1">
        <f t="shared" si="21"/>
        <v>6.3400000000000004E-26</v>
      </c>
      <c r="AV41" s="1">
        <f t="shared" si="22"/>
        <v>3.2770410620689655E-12</v>
      </c>
      <c r="AW41" s="2">
        <f t="shared" si="23"/>
        <v>-11.484518116775012</v>
      </c>
      <c r="AX41" s="1">
        <v>317.60000000000002</v>
      </c>
      <c r="AY41">
        <v>10.65</v>
      </c>
      <c r="AZ41">
        <v>0.05</v>
      </c>
      <c r="BA41" s="1">
        <v>8343</v>
      </c>
      <c r="BB41" s="1">
        <f t="shared" si="24"/>
        <v>8.3429999999999997E-3</v>
      </c>
      <c r="BC41" s="1">
        <f t="shared" si="25"/>
        <v>8.3429999999999996E-26</v>
      </c>
      <c r="BD41" s="1">
        <f t="shared" si="26"/>
        <v>3.1264599914999999E-12</v>
      </c>
      <c r="BE41" s="2">
        <f t="shared" si="27"/>
        <v>-11.504947124501928</v>
      </c>
      <c r="BF41" s="1">
        <v>417.6</v>
      </c>
      <c r="BG41">
        <v>9.7100000000000009</v>
      </c>
      <c r="BH41">
        <v>0.05</v>
      </c>
      <c r="BI41" s="1"/>
      <c r="BJ41" s="1">
        <f t="shared" si="28"/>
        <v>0</v>
      </c>
      <c r="BK41" s="1">
        <f t="shared" si="29"/>
        <v>0</v>
      </c>
      <c r="BL41" s="1">
        <f t="shared" si="30"/>
        <v>0</v>
      </c>
      <c r="BM41" s="2" t="e">
        <f t="shared" si="31"/>
        <v>#NUM!</v>
      </c>
      <c r="BN41" s="1"/>
    </row>
    <row r="42" spans="1:68">
      <c r="A42" t="s">
        <v>105</v>
      </c>
      <c r="B42">
        <v>106.02736299999999</v>
      </c>
      <c r="C42">
        <v>-11.387876</v>
      </c>
      <c r="D42" t="s">
        <v>106</v>
      </c>
      <c r="E42" s="1">
        <v>4382</v>
      </c>
      <c r="F42" s="1">
        <f t="shared" si="0"/>
        <v>4.3819999999999996E-3</v>
      </c>
      <c r="G42" s="1">
        <f t="shared" si="1"/>
        <v>4.3819999999999994E-26</v>
      </c>
      <c r="H42" s="1">
        <f t="shared" si="2"/>
        <v>1.0509522374399999E-11</v>
      </c>
      <c r="I42" s="2">
        <f t="shared" si="3"/>
        <v>-10.978417020877178</v>
      </c>
      <c r="J42" s="1">
        <v>246.3</v>
      </c>
      <c r="K42">
        <v>13.9</v>
      </c>
      <c r="L42">
        <v>0.06</v>
      </c>
      <c r="M42" s="1">
        <v>6766</v>
      </c>
      <c r="N42" s="1">
        <f t="shared" si="4"/>
        <v>6.7660000000000003E-3</v>
      </c>
      <c r="O42" s="1">
        <f t="shared" si="5"/>
        <v>6.7659999999999997E-26</v>
      </c>
      <c r="P42" s="1">
        <f t="shared" si="6"/>
        <v>1.2293305323636362E-11</v>
      </c>
      <c r="Q42" s="2">
        <f t="shared" si="7"/>
        <v>-10.910331331855751</v>
      </c>
      <c r="R42" s="1">
        <v>261.8</v>
      </c>
      <c r="S42">
        <v>12.95</v>
      </c>
      <c r="T42">
        <v>0.04</v>
      </c>
      <c r="U42" s="1">
        <v>6515</v>
      </c>
      <c r="V42" s="1">
        <f t="shared" si="8"/>
        <v>6.515E-3</v>
      </c>
      <c r="W42" s="1">
        <f t="shared" si="9"/>
        <v>6.5149999999999999E-26</v>
      </c>
      <c r="X42" s="1">
        <f t="shared" si="10"/>
        <v>9.0006796589861761E-12</v>
      </c>
      <c r="Y42" s="2">
        <f t="shared" si="11"/>
        <v>-11.045724694893734</v>
      </c>
      <c r="Z42" s="1">
        <v>180</v>
      </c>
      <c r="AA42">
        <v>12.53</v>
      </c>
      <c r="AB42">
        <v>0.03</v>
      </c>
      <c r="AC42" s="1">
        <v>4089</v>
      </c>
      <c r="AD42" s="1">
        <f t="shared" si="12"/>
        <v>4.0889999999999998E-3</v>
      </c>
      <c r="AE42" s="1">
        <f t="shared" si="13"/>
        <v>4.0889999999999994E-26</v>
      </c>
      <c r="AF42" s="1">
        <f t="shared" si="14"/>
        <v>3.405142009999999E-12</v>
      </c>
      <c r="AG42" s="2">
        <f t="shared" si="15"/>
        <v>-11.467864771306759</v>
      </c>
      <c r="AH42" s="1">
        <v>204.5</v>
      </c>
      <c r="AI42">
        <v>12.09</v>
      </c>
      <c r="AJ42">
        <v>0.05</v>
      </c>
      <c r="AK42" s="1">
        <v>3357</v>
      </c>
      <c r="AL42" s="1">
        <f t="shared" si="16"/>
        <v>3.3570000000000002E-3</v>
      </c>
      <c r="AM42" s="1">
        <f t="shared" si="17"/>
        <v>3.357E-26</v>
      </c>
      <c r="AN42" s="1">
        <f t="shared" si="18"/>
        <v>2.236451304E-12</v>
      </c>
      <c r="AO42" s="2">
        <f t="shared" si="19"/>
        <v>-11.650440553621138</v>
      </c>
      <c r="AP42" s="1">
        <v>167.9</v>
      </c>
      <c r="AQ42">
        <v>11.82</v>
      </c>
      <c r="AR42">
        <v>0.05</v>
      </c>
      <c r="AS42" s="1">
        <v>4290</v>
      </c>
      <c r="AT42" s="1">
        <f t="shared" si="20"/>
        <v>4.2900000000000004E-3</v>
      </c>
      <c r="AU42" s="1">
        <f t="shared" si="21"/>
        <v>4.2900000000000005E-26</v>
      </c>
      <c r="AV42" s="1">
        <f t="shared" si="22"/>
        <v>2.2174299931034485E-12</v>
      </c>
      <c r="AW42" s="2">
        <f t="shared" si="23"/>
        <v>-11.65415008247202</v>
      </c>
      <c r="AX42" s="1">
        <v>215</v>
      </c>
      <c r="AY42">
        <v>11.07</v>
      </c>
      <c r="AZ42">
        <v>0.05</v>
      </c>
      <c r="BA42" s="1">
        <v>3688</v>
      </c>
      <c r="BB42" s="1">
        <f t="shared" si="24"/>
        <v>3.6879999999999999E-3</v>
      </c>
      <c r="BC42" s="1">
        <f t="shared" si="25"/>
        <v>3.6879999999999995E-26</v>
      </c>
      <c r="BD42" s="1">
        <f t="shared" si="26"/>
        <v>1.3820429639999999E-12</v>
      </c>
      <c r="BE42" s="2">
        <f t="shared" si="27"/>
        <v>-11.85947845570416</v>
      </c>
      <c r="BF42" s="1">
        <v>185.1</v>
      </c>
      <c r="BG42">
        <v>10.6</v>
      </c>
      <c r="BH42">
        <v>0.05</v>
      </c>
      <c r="BI42" s="1"/>
      <c r="BJ42" s="1">
        <f t="shared" si="28"/>
        <v>0</v>
      </c>
      <c r="BK42" s="1">
        <f t="shared" si="29"/>
        <v>0</v>
      </c>
      <c r="BL42" s="1">
        <f t="shared" si="30"/>
        <v>0</v>
      </c>
      <c r="BM42" s="2" t="e">
        <f t="shared" si="31"/>
        <v>#NUM!</v>
      </c>
      <c r="BN42" s="1"/>
    </row>
    <row r="43" spans="1:68">
      <c r="A43" t="s">
        <v>107</v>
      </c>
      <c r="B43">
        <v>106.033232</v>
      </c>
      <c r="C43">
        <v>-11.386521999999999</v>
      </c>
      <c r="D43" t="s">
        <v>108</v>
      </c>
      <c r="E43" s="1">
        <v>2890</v>
      </c>
      <c r="F43" s="1">
        <f t="shared" si="0"/>
        <v>2.8900000000000002E-3</v>
      </c>
      <c r="G43" s="1">
        <f t="shared" si="1"/>
        <v>2.8899999999999999E-26</v>
      </c>
      <c r="H43" s="1">
        <f t="shared" si="2"/>
        <v>6.9312002879999999E-12</v>
      </c>
      <c r="I43" s="2">
        <f t="shared" si="3"/>
        <v>-11.159191551345316</v>
      </c>
      <c r="J43" s="1">
        <v>5753000</v>
      </c>
      <c r="K43">
        <v>14.35</v>
      </c>
      <c r="M43" s="1">
        <v>2085</v>
      </c>
      <c r="N43" s="1">
        <f t="shared" si="4"/>
        <v>2.085E-3</v>
      </c>
      <c r="O43" s="1">
        <f t="shared" si="5"/>
        <v>2.0849999999999998E-26</v>
      </c>
      <c r="P43" s="1">
        <f t="shared" si="6"/>
        <v>3.7882857818181814E-12</v>
      </c>
      <c r="Q43" s="2">
        <f t="shared" si="7"/>
        <v>-11.421557265997937</v>
      </c>
      <c r="R43" s="1">
        <v>175</v>
      </c>
      <c r="S43">
        <v>14.23</v>
      </c>
      <c r="T43">
        <v>0.09</v>
      </c>
      <c r="U43" s="1">
        <v>2245</v>
      </c>
      <c r="V43" s="1">
        <f t="shared" si="8"/>
        <v>2.245E-3</v>
      </c>
      <c r="W43" s="1">
        <f t="shared" si="9"/>
        <v>2.245E-26</v>
      </c>
      <c r="X43" s="1">
        <f t="shared" si="10"/>
        <v>3.1015388847926268E-12</v>
      </c>
      <c r="Y43" s="2">
        <f t="shared" si="11"/>
        <v>-11.508422769602994</v>
      </c>
      <c r="Z43" s="1">
        <v>153.1</v>
      </c>
      <c r="AA43">
        <v>13.68</v>
      </c>
      <c r="AB43">
        <v>7.0000000000000007E-2</v>
      </c>
      <c r="AC43" s="1">
        <v>3235</v>
      </c>
      <c r="AD43" s="1">
        <f t="shared" si="12"/>
        <v>3.235E-3</v>
      </c>
      <c r="AE43" s="1">
        <f t="shared" si="13"/>
        <v>3.235E-26</v>
      </c>
      <c r="AF43" s="1">
        <f t="shared" si="14"/>
        <v>2.6939678166666663E-12</v>
      </c>
      <c r="AG43" s="2">
        <f t="shared" si="15"/>
        <v>-11.569607596856375</v>
      </c>
      <c r="AH43" s="1">
        <v>161.80000000000001</v>
      </c>
      <c r="AI43">
        <v>12.35</v>
      </c>
      <c r="AJ43">
        <v>0.05</v>
      </c>
      <c r="AK43" s="1">
        <v>2504</v>
      </c>
      <c r="AL43" s="1">
        <f t="shared" si="16"/>
        <v>2.5040000000000001E-3</v>
      </c>
      <c r="AM43" s="1">
        <f t="shared" si="17"/>
        <v>2.5039999999999999E-26</v>
      </c>
      <c r="AN43" s="1">
        <f t="shared" si="18"/>
        <v>1.6681781546666667E-12</v>
      </c>
      <c r="AO43" s="2">
        <f t="shared" si="19"/>
        <v>-11.777757570330758</v>
      </c>
      <c r="AP43" s="1">
        <v>125.3</v>
      </c>
      <c r="AQ43">
        <v>12.14</v>
      </c>
      <c r="AR43">
        <v>0.05</v>
      </c>
      <c r="AS43" s="1">
        <v>1875</v>
      </c>
      <c r="AT43" s="1">
        <f t="shared" si="20"/>
        <v>1.8749999999999999E-3</v>
      </c>
      <c r="AU43" s="1">
        <f t="shared" si="21"/>
        <v>1.8749999999999999E-26</v>
      </c>
      <c r="AV43" s="1">
        <f t="shared" si="22"/>
        <v>9.6915646551724131E-13</v>
      </c>
      <c r="AW43" s="2">
        <f t="shared" si="23"/>
        <v>-12.013606102593007</v>
      </c>
      <c r="AX43" s="1">
        <v>94.62</v>
      </c>
      <c r="AY43">
        <v>11.97</v>
      </c>
      <c r="AZ43">
        <v>0.05</v>
      </c>
      <c r="BA43" s="1">
        <v>1728</v>
      </c>
      <c r="BB43" s="1">
        <f t="shared" si="24"/>
        <v>1.7279999999999999E-3</v>
      </c>
      <c r="BC43" s="1">
        <f t="shared" si="25"/>
        <v>1.7279999999999999E-26</v>
      </c>
      <c r="BD43" s="1">
        <f t="shared" si="26"/>
        <v>6.4755158400000002E-13</v>
      </c>
      <c r="BE43" s="2">
        <f t="shared" si="27"/>
        <v>-12.188725629942876</v>
      </c>
      <c r="BF43" s="1">
        <v>87.6</v>
      </c>
      <c r="BG43">
        <v>11.42</v>
      </c>
      <c r="BH43">
        <v>0.06</v>
      </c>
      <c r="BI43" s="1"/>
      <c r="BJ43" s="1">
        <f t="shared" si="28"/>
        <v>0</v>
      </c>
      <c r="BK43" s="1">
        <f t="shared" si="29"/>
        <v>0</v>
      </c>
      <c r="BL43" s="1">
        <f t="shared" si="30"/>
        <v>0</v>
      </c>
      <c r="BM43" s="2" t="e">
        <f t="shared" si="31"/>
        <v>#NUM!</v>
      </c>
      <c r="BN43" s="1"/>
    </row>
    <row r="44" spans="1:68">
      <c r="A44" t="s">
        <v>109</v>
      </c>
      <c r="B44">
        <v>106.033478</v>
      </c>
      <c r="C44">
        <v>-11.398539</v>
      </c>
      <c r="D44" t="s">
        <v>110</v>
      </c>
      <c r="E44" s="1">
        <v>9047</v>
      </c>
      <c r="F44" s="1">
        <f t="shared" si="0"/>
        <v>9.0469999999999995E-3</v>
      </c>
      <c r="G44" s="1">
        <f t="shared" si="1"/>
        <v>9.0469999999999994E-26</v>
      </c>
      <c r="H44" s="1">
        <f t="shared" si="2"/>
        <v>2.16977747424E-11</v>
      </c>
      <c r="I44" s="2">
        <f t="shared" si="3"/>
        <v>-10.663584803785167</v>
      </c>
      <c r="J44" s="1">
        <v>258.3</v>
      </c>
      <c r="K44">
        <v>13.12</v>
      </c>
      <c r="L44">
        <v>0.03</v>
      </c>
      <c r="M44" s="1">
        <v>10810</v>
      </c>
      <c r="N44" s="1">
        <f t="shared" si="4"/>
        <v>1.081E-2</v>
      </c>
      <c r="O44" s="1">
        <f t="shared" si="5"/>
        <v>1.0809999999999999E-25</v>
      </c>
      <c r="P44" s="1">
        <f t="shared" si="6"/>
        <v>1.9640944509090907E-11</v>
      </c>
      <c r="Q44" s="2">
        <f t="shared" si="7"/>
        <v>-10.706837631354404</v>
      </c>
      <c r="R44" s="1">
        <v>358.6</v>
      </c>
      <c r="S44">
        <v>12.44</v>
      </c>
      <c r="T44">
        <v>0.04</v>
      </c>
      <c r="U44" s="1">
        <v>8805</v>
      </c>
      <c r="V44" s="1">
        <f t="shared" si="8"/>
        <v>8.8050000000000003E-3</v>
      </c>
      <c r="W44" s="1">
        <f t="shared" si="9"/>
        <v>8.8050000000000003E-26</v>
      </c>
      <c r="X44" s="1">
        <f t="shared" si="10"/>
        <v>1.2164387474654379E-11</v>
      </c>
      <c r="Y44" s="2">
        <f t="shared" si="11"/>
        <v>-10.914909754639041</v>
      </c>
      <c r="Z44" s="1">
        <v>235.2</v>
      </c>
      <c r="AA44">
        <v>12.2</v>
      </c>
      <c r="AB44">
        <v>0.03</v>
      </c>
      <c r="AC44" s="1">
        <v>4645</v>
      </c>
      <c r="AD44" s="1">
        <f t="shared" si="12"/>
        <v>4.6449999999999998E-3</v>
      </c>
      <c r="AE44" s="1">
        <f t="shared" si="13"/>
        <v>4.6449999999999995E-26</v>
      </c>
      <c r="AF44" s="1">
        <f t="shared" si="14"/>
        <v>3.8681547166666656E-12</v>
      </c>
      <c r="AG44" s="2">
        <f t="shared" si="15"/>
        <v>-11.412496163531435</v>
      </c>
      <c r="AH44" s="1">
        <v>232.3</v>
      </c>
      <c r="AI44">
        <v>11.95</v>
      </c>
      <c r="AJ44">
        <v>0.05</v>
      </c>
      <c r="AK44" s="1">
        <v>3457</v>
      </c>
      <c r="AL44" s="1">
        <f t="shared" si="16"/>
        <v>3.457E-3</v>
      </c>
      <c r="AM44" s="1">
        <f t="shared" si="17"/>
        <v>3.4569999999999997E-26</v>
      </c>
      <c r="AN44" s="1">
        <f t="shared" si="18"/>
        <v>2.3030718373333333E-12</v>
      </c>
      <c r="AO44" s="2">
        <f t="shared" si="19"/>
        <v>-11.637692515326744</v>
      </c>
      <c r="AP44" s="1">
        <v>172.9</v>
      </c>
      <c r="AQ44">
        <v>11.79</v>
      </c>
      <c r="AR44">
        <v>0.05</v>
      </c>
      <c r="AS44" s="1">
        <v>3028</v>
      </c>
      <c r="AT44" s="1">
        <f t="shared" si="20"/>
        <v>3.0279999999999999E-3</v>
      </c>
      <c r="AU44" s="1">
        <f t="shared" si="21"/>
        <v>3.0279999999999997E-26</v>
      </c>
      <c r="AV44" s="1">
        <f t="shared" si="22"/>
        <v>1.56512308137931E-12</v>
      </c>
      <c r="AW44" s="2">
        <f t="shared" si="23"/>
        <v>-11.80545150382871</v>
      </c>
      <c r="AX44" s="1">
        <v>151.9</v>
      </c>
      <c r="AY44">
        <v>11.45</v>
      </c>
      <c r="AZ44">
        <v>0.05</v>
      </c>
      <c r="BA44" s="1">
        <v>1963</v>
      </c>
      <c r="BB44" s="1">
        <f t="shared" si="24"/>
        <v>1.9629999999999999E-3</v>
      </c>
      <c r="BC44" s="1">
        <f t="shared" si="25"/>
        <v>1.9629999999999998E-26</v>
      </c>
      <c r="BD44" s="1">
        <f t="shared" si="26"/>
        <v>7.3561560149999999E-13</v>
      </c>
      <c r="BE44" s="2">
        <f t="shared" si="27"/>
        <v>-12.133349068485744</v>
      </c>
      <c r="BF44" s="1">
        <v>99.2</v>
      </c>
      <c r="BG44">
        <v>11.29</v>
      </c>
      <c r="BH44">
        <v>0.05</v>
      </c>
      <c r="BI44" s="1">
        <v>21550</v>
      </c>
      <c r="BJ44" s="1">
        <f t="shared" si="28"/>
        <v>2.155E-2</v>
      </c>
      <c r="BK44" s="1">
        <f t="shared" si="29"/>
        <v>2.1549999999999999E-25</v>
      </c>
      <c r="BL44" s="1">
        <f t="shared" si="30"/>
        <v>2.6918859250000002E-12</v>
      </c>
      <c r="BM44" s="2">
        <f t="shared" si="31"/>
        <v>-11.569943348308662</v>
      </c>
      <c r="BN44" s="1">
        <v>871.5</v>
      </c>
      <c r="BO44">
        <v>6.3</v>
      </c>
      <c r="BP44">
        <v>0.04</v>
      </c>
    </row>
    <row r="45" spans="1:68">
      <c r="A45" t="s">
        <v>111</v>
      </c>
      <c r="B45">
        <v>106.03403400000001</v>
      </c>
      <c r="C45">
        <v>-11.386047</v>
      </c>
      <c r="D45" t="s">
        <v>112</v>
      </c>
      <c r="E45" s="1"/>
      <c r="F45" s="1">
        <f t="shared" si="0"/>
        <v>0</v>
      </c>
      <c r="G45" s="1">
        <f t="shared" si="1"/>
        <v>0</v>
      </c>
      <c r="H45" s="1">
        <f t="shared" si="2"/>
        <v>0</v>
      </c>
      <c r="I45" s="2" t="e">
        <f t="shared" si="3"/>
        <v>#NUM!</v>
      </c>
      <c r="J45" s="1"/>
      <c r="M45" s="1">
        <v>1499</v>
      </c>
      <c r="N45" s="1">
        <f t="shared" si="4"/>
        <v>1.4989999999999999E-3</v>
      </c>
      <c r="O45" s="1">
        <f t="shared" si="5"/>
        <v>1.4989999999999999E-26</v>
      </c>
      <c r="P45" s="1">
        <f t="shared" si="6"/>
        <v>2.7235685309090906E-12</v>
      </c>
      <c r="Q45" s="2">
        <f t="shared" si="7"/>
        <v>-11.564861692459434</v>
      </c>
      <c r="R45" s="1">
        <v>75.98</v>
      </c>
      <c r="S45">
        <v>14.59</v>
      </c>
      <c r="T45">
        <v>0.06</v>
      </c>
      <c r="U45" s="1">
        <v>1408</v>
      </c>
      <c r="V45" s="1">
        <f t="shared" si="8"/>
        <v>1.408E-3</v>
      </c>
      <c r="W45" s="1">
        <f t="shared" si="9"/>
        <v>1.408E-26</v>
      </c>
      <c r="X45" s="1">
        <f t="shared" si="10"/>
        <v>1.9451967705069124E-12</v>
      </c>
      <c r="Y45" s="2">
        <f t="shared" si="11"/>
        <v>-11.711036460136244</v>
      </c>
      <c r="Z45" s="1">
        <v>96.07</v>
      </c>
      <c r="AA45">
        <v>14.19</v>
      </c>
      <c r="AB45">
        <v>7.0000000000000007E-2</v>
      </c>
      <c r="AC45" s="1">
        <v>2286</v>
      </c>
      <c r="AD45" s="1">
        <f t="shared" si="12"/>
        <v>2.2859999999999998E-3</v>
      </c>
      <c r="AE45" s="1">
        <f t="shared" si="13"/>
        <v>2.2859999999999997E-26</v>
      </c>
      <c r="AF45" s="1">
        <f t="shared" si="14"/>
        <v>1.9036817399999995E-12</v>
      </c>
      <c r="AG45" s="2">
        <f t="shared" si="15"/>
        <v>-11.720405655801832</v>
      </c>
      <c r="AH45" s="1">
        <v>114.4</v>
      </c>
      <c r="AI45">
        <v>12.72</v>
      </c>
      <c r="AJ45">
        <v>0.05</v>
      </c>
      <c r="AK45" s="1">
        <v>1986</v>
      </c>
      <c r="AL45" s="1">
        <f t="shared" si="16"/>
        <v>1.9859999999999999E-3</v>
      </c>
      <c r="AM45" s="1">
        <f t="shared" si="17"/>
        <v>1.9859999999999997E-26</v>
      </c>
      <c r="AN45" s="1">
        <f t="shared" si="18"/>
        <v>1.3230837919999999E-12</v>
      </c>
      <c r="AO45" s="2">
        <f t="shared" si="19"/>
        <v>-11.878412650709789</v>
      </c>
      <c r="AP45" s="1">
        <v>99.37</v>
      </c>
      <c r="AQ45">
        <v>12.39</v>
      </c>
      <c r="AR45">
        <v>0.05</v>
      </c>
      <c r="AS45" s="1">
        <v>1465</v>
      </c>
      <c r="AT45" s="1">
        <f t="shared" si="20"/>
        <v>1.4649999999999999E-3</v>
      </c>
      <c r="AU45" s="1">
        <f t="shared" si="21"/>
        <v>1.4649999999999999E-26</v>
      </c>
      <c r="AV45" s="1">
        <f t="shared" si="22"/>
        <v>7.5723425172413785E-13</v>
      </c>
      <c r="AW45" s="2">
        <f t="shared" si="23"/>
        <v>-12.120769749966616</v>
      </c>
      <c r="AX45" s="1">
        <v>74.34</v>
      </c>
      <c r="AY45">
        <v>12.24</v>
      </c>
      <c r="AZ45">
        <v>0.06</v>
      </c>
      <c r="BA45" s="1">
        <v>1312</v>
      </c>
      <c r="BB45" s="1">
        <f t="shared" si="24"/>
        <v>1.312E-3</v>
      </c>
      <c r="BC45" s="1">
        <f t="shared" si="25"/>
        <v>1.3120000000000001E-26</v>
      </c>
      <c r="BD45" s="1">
        <f t="shared" si="26"/>
        <v>4.9165953600000003E-13</v>
      </c>
      <c r="BE45" s="2">
        <f t="shared" si="27"/>
        <v>-12.30833553304611</v>
      </c>
      <c r="BF45" s="1">
        <v>67.180000000000007</v>
      </c>
      <c r="BG45">
        <v>11.72</v>
      </c>
      <c r="BH45">
        <v>0.06</v>
      </c>
      <c r="BI45" s="1"/>
      <c r="BJ45" s="1">
        <f t="shared" si="28"/>
        <v>0</v>
      </c>
      <c r="BK45" s="1">
        <f t="shared" si="29"/>
        <v>0</v>
      </c>
      <c r="BL45" s="1">
        <f t="shared" si="30"/>
        <v>0</v>
      </c>
      <c r="BM45" s="2" t="e">
        <f t="shared" si="31"/>
        <v>#NUM!</v>
      </c>
      <c r="BN45" s="1"/>
    </row>
    <row r="46" spans="1:68">
      <c r="AV46" s="1">
        <f t="shared" si="22"/>
        <v>0</v>
      </c>
    </row>
    <row r="47" spans="1:68">
      <c r="AV47" s="1">
        <f t="shared" si="22"/>
        <v>0</v>
      </c>
    </row>
    <row r="48" spans="1:68">
      <c r="A48" t="s">
        <v>120</v>
      </c>
      <c r="B48" s="1">
        <v>29979240000</v>
      </c>
    </row>
    <row r="49" spans="1:5">
      <c r="A49" t="s">
        <v>119</v>
      </c>
      <c r="B49" t="s">
        <v>129</v>
      </c>
      <c r="C49" t="s">
        <v>130</v>
      </c>
      <c r="D49" t="s">
        <v>131</v>
      </c>
      <c r="E49" t="s">
        <v>134</v>
      </c>
    </row>
    <row r="50" spans="1:5">
      <c r="A50" t="s">
        <v>121</v>
      </c>
      <c r="B50">
        <v>1.25</v>
      </c>
      <c r="C50">
        <f>B50/10000</f>
        <v>1.25E-4</v>
      </c>
      <c r="D50" s="1">
        <f>$B$48/C50</f>
        <v>239833920000000</v>
      </c>
      <c r="E50">
        <f>LOG(B50)</f>
        <v>9.691001300805642E-2</v>
      </c>
    </row>
    <row r="51" spans="1:5">
      <c r="A51" t="s">
        <v>122</v>
      </c>
      <c r="B51">
        <v>1.65</v>
      </c>
      <c r="C51">
        <f t="shared" ref="C51:C57" si="32">B51/10000</f>
        <v>1.65E-4</v>
      </c>
      <c r="D51" s="1">
        <f t="shared" ref="D51:D57" si="33">$B$48/C51</f>
        <v>181692363636363.62</v>
      </c>
      <c r="E51">
        <f t="shared" ref="E51:E57" si="34">LOG(B51)</f>
        <v>0.21748394421390627</v>
      </c>
    </row>
    <row r="52" spans="1:5">
      <c r="A52" t="s">
        <v>123</v>
      </c>
      <c r="B52">
        <v>2.17</v>
      </c>
      <c r="C52">
        <f t="shared" si="32"/>
        <v>2.1699999999999999E-4</v>
      </c>
      <c r="D52" s="1">
        <f>$B$48/C52</f>
        <v>138153179723502.31</v>
      </c>
      <c r="E52">
        <f t="shared" si="34"/>
        <v>0.33645973384852951</v>
      </c>
    </row>
    <row r="53" spans="1:5">
      <c r="A53" t="s">
        <v>124</v>
      </c>
      <c r="B53">
        <v>3.6</v>
      </c>
      <c r="C53">
        <f t="shared" si="32"/>
        <v>3.6000000000000002E-4</v>
      </c>
      <c r="D53" s="1">
        <f t="shared" si="33"/>
        <v>83275666666666.656</v>
      </c>
      <c r="E53">
        <f t="shared" si="34"/>
        <v>0.55630250076728727</v>
      </c>
    </row>
    <row r="54" spans="1:5">
      <c r="A54" t="s">
        <v>125</v>
      </c>
      <c r="B54">
        <v>4.5</v>
      </c>
      <c r="C54">
        <f t="shared" si="32"/>
        <v>4.4999999999999999E-4</v>
      </c>
      <c r="D54" s="1">
        <f t="shared" si="33"/>
        <v>66620533333333.336</v>
      </c>
      <c r="E54">
        <f t="shared" si="34"/>
        <v>0.65321251377534373</v>
      </c>
    </row>
    <row r="55" spans="1:5">
      <c r="A55" t="s">
        <v>126</v>
      </c>
      <c r="B55">
        <v>5.8</v>
      </c>
      <c r="C55">
        <f t="shared" si="32"/>
        <v>5.8E-4</v>
      </c>
      <c r="D55" s="1">
        <f t="shared" si="33"/>
        <v>51688344827586.203</v>
      </c>
      <c r="E55">
        <f t="shared" si="34"/>
        <v>0.76342799356293722</v>
      </c>
    </row>
    <row r="56" spans="1:5">
      <c r="A56" t="s">
        <v>127</v>
      </c>
      <c r="B56">
        <v>8</v>
      </c>
      <c r="C56">
        <f t="shared" si="32"/>
        <v>8.0000000000000004E-4</v>
      </c>
      <c r="D56" s="1">
        <f t="shared" si="33"/>
        <v>37474050000000</v>
      </c>
      <c r="E56">
        <f t="shared" si="34"/>
        <v>0.90308998699194354</v>
      </c>
    </row>
    <row r="57" spans="1:5">
      <c r="A57" t="s">
        <v>128</v>
      </c>
      <c r="B57">
        <v>24</v>
      </c>
      <c r="C57">
        <f t="shared" si="32"/>
        <v>2.3999999999999998E-3</v>
      </c>
      <c r="D57" s="1">
        <f t="shared" si="33"/>
        <v>12491350000000.002</v>
      </c>
      <c r="E57">
        <f t="shared" si="34"/>
        <v>1.3802112417116059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14"/>
  <sheetViews>
    <sheetView tabSelected="1" view="pageLayout" workbookViewId="0">
      <selection activeCell="E25" sqref="E25"/>
    </sheetView>
  </sheetViews>
  <sheetFormatPr baseColWidth="10" defaultRowHeight="13"/>
  <cols>
    <col min="1" max="1" width="13.85546875" customWidth="1"/>
    <col min="3" max="3" width="13.7109375" customWidth="1"/>
  </cols>
  <sheetData>
    <row r="1" spans="1:3">
      <c r="B1" t="str">
        <f>'brc27ysocand.cat.tbl'!A8</f>
        <v>070349.6-112346</v>
      </c>
    </row>
    <row r="2" spans="1:3">
      <c r="B2" t="s">
        <v>134</v>
      </c>
      <c r="C2" t="s">
        <v>75</v>
      </c>
    </row>
    <row r="3" spans="1:3">
      <c r="A3" t="s">
        <v>76</v>
      </c>
    </row>
    <row r="4" spans="1:3">
      <c r="A4" t="s">
        <v>77</v>
      </c>
    </row>
    <row r="5" spans="1:3">
      <c r="A5" t="s">
        <v>78</v>
      </c>
    </row>
    <row r="6" spans="1:3">
      <c r="A6" t="s">
        <v>79</v>
      </c>
    </row>
    <row r="7" spans="1:3">
      <c r="A7" t="s">
        <v>80</v>
      </c>
      <c r="B7">
        <f>'brc27ysocand.cat.tbl'!$E$50</f>
        <v>9.691001300805642E-2</v>
      </c>
      <c r="C7">
        <f>'brc27ysocand.cat.tbl'!I8</f>
        <v>-10.563565670022763</v>
      </c>
    </row>
    <row r="8" spans="1:3">
      <c r="A8" t="s">
        <v>81</v>
      </c>
      <c r="B8">
        <f>'brc27ysocand.cat.tbl'!$E$51</f>
        <v>0.21748394421390627</v>
      </c>
      <c r="C8">
        <f>'brc27ysocand.cat.tbl'!Q8</f>
        <v>-10.324688913931148</v>
      </c>
    </row>
    <row r="9" spans="1:3">
      <c r="A9" t="s">
        <v>82</v>
      </c>
      <c r="B9">
        <f>'brc27ysocand.cat.tbl'!$E$52</f>
        <v>0.33645973384852951</v>
      </c>
      <c r="C9">
        <f>'brc27ysocand.cat.tbl'!Y8</f>
        <v>-10.403728874559594</v>
      </c>
    </row>
    <row r="10" spans="1:3">
      <c r="A10" t="s">
        <v>0</v>
      </c>
      <c r="B10">
        <f>'brc27ysocand.cat.tbl'!$E$53</f>
        <v>0.55630250076728727</v>
      </c>
      <c r="C10">
        <f>'brc27ysocand.cat.tbl'!AG8</f>
        <v>-10.837437642491544</v>
      </c>
    </row>
    <row r="11" spans="1:3">
      <c r="A11" t="s">
        <v>1</v>
      </c>
      <c r="B11">
        <f>'brc27ysocand.cat.tbl'!$E$54</f>
        <v>0.65321251377534373</v>
      </c>
      <c r="C11">
        <f>'brc27ysocand.cat.tbl'!AO8</f>
        <v>-11.117965870412146</v>
      </c>
    </row>
    <row r="12" spans="1:3">
      <c r="A12" t="s">
        <v>2</v>
      </c>
      <c r="B12">
        <f>'brc27ysocand.cat.tbl'!$E$55</f>
        <v>0.76342799356293722</v>
      </c>
      <c r="C12">
        <f>'brc27ysocand.cat.tbl'!AW8</f>
        <v>-11.261301509391973</v>
      </c>
    </row>
    <row r="13" spans="1:3">
      <c r="A13" t="s">
        <v>3</v>
      </c>
      <c r="B13">
        <f>'brc27ysocand.cat.tbl'!$E$56</f>
        <v>0.90308998699194354</v>
      </c>
      <c r="C13">
        <f>'brc27ysocand.cat.tbl'!BE8</f>
        <v>-11.584534589111007</v>
      </c>
    </row>
    <row r="14" spans="1:3">
      <c r="A14" t="s">
        <v>4</v>
      </c>
      <c r="B14">
        <f>'brc27ysocand.cat.tbl'!$E$57</f>
        <v>1.3802112417116059</v>
      </c>
      <c r="C14" t="e">
        <f>'brc27ysocand.cat.tbl'!BM8</f>
        <v>#NUM!</v>
      </c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brc27ysocand.cat.tbl</vt:lpstr>
      <vt:lpstr>SED1</vt:lpstr>
    </vt:vector>
  </TitlesOfParts>
  <Company>IPAC/CALTECH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IPAC/ CALTECH</dc:creator>
  <cp:lastModifiedBy>Mark Legassie</cp:lastModifiedBy>
  <dcterms:created xsi:type="dcterms:W3CDTF">2011-07-08T21:33:47Z</dcterms:created>
  <dcterms:modified xsi:type="dcterms:W3CDTF">2011-07-08T22:18:08Z</dcterms:modified>
</cp:coreProperties>
</file>